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4235" windowHeight="7425" tabRatio="996" activeTab="4"/>
  </bookViews>
  <sheets>
    <sheet name="доходы" sheetId="29" r:id="rId1"/>
    <sheet name="расходы 2015" sheetId="2" r:id="rId2"/>
    <sheet name="программы 2015" sheetId="5" r:id="rId3"/>
    <sheet name="разделы 2015" sheetId="23" r:id="rId4"/>
    <sheet name="расходы 2015 по стуктуре" sheetId="25" r:id="rId5"/>
    <sheet name="дефицит" sheetId="28" r:id="rId6"/>
  </sheets>
  <definedNames>
    <definedName name="_xlnm._FilterDatabase" localSheetId="2" hidden="1">'программы 2015'!$A$6:$G$163</definedName>
    <definedName name="_xlnm._FilterDatabase" localSheetId="3" hidden="1">'разделы 2015'!$A$5:$G$29</definedName>
    <definedName name="_xlnm._FilterDatabase" localSheetId="1" hidden="1">'расходы 2015'!$A$6:$I$205</definedName>
    <definedName name="_xlnm._FilterDatabase" localSheetId="4" hidden="1">'расходы 2015 по стуктуре'!$A$5:$H$167</definedName>
  </definedNames>
  <calcPr calcId="144525"/>
  <fileRecoveryPr autoRecover="0"/>
</workbook>
</file>

<file path=xl/calcChain.xml><?xml version="1.0" encoding="utf-8"?>
<calcChain xmlns="http://schemas.openxmlformats.org/spreadsheetml/2006/main">
  <c r="H69" i="25" l="1"/>
  <c r="G69" i="25"/>
  <c r="J70" i="25"/>
  <c r="I70" i="25"/>
  <c r="J72" i="25" l="1"/>
  <c r="I89" i="2"/>
  <c r="H62" i="25" l="1"/>
  <c r="I165" i="25"/>
  <c r="I154" i="25"/>
  <c r="I155" i="25"/>
  <c r="I156" i="25"/>
  <c r="I157" i="25"/>
  <c r="I158" i="25"/>
  <c r="I159" i="25"/>
  <c r="I135" i="25"/>
  <c r="I137" i="25"/>
  <c r="I140" i="25"/>
  <c r="I141" i="25"/>
  <c r="I142" i="25"/>
  <c r="I143" i="25"/>
  <c r="I146" i="25"/>
  <c r="I147" i="25"/>
  <c r="I148" i="25"/>
  <c r="I125" i="25"/>
  <c r="I126" i="25"/>
  <c r="I129" i="25"/>
  <c r="I115" i="25"/>
  <c r="I117" i="25"/>
  <c r="I120" i="25"/>
  <c r="I109" i="25"/>
  <c r="I110" i="25"/>
  <c r="E158" i="5" l="1"/>
  <c r="G159" i="5"/>
  <c r="F159" i="5"/>
  <c r="D158" i="5"/>
  <c r="G158" i="5" s="1"/>
  <c r="G96" i="2"/>
  <c r="G95" i="2" s="1"/>
  <c r="G80" i="2"/>
  <c r="F158" i="5" l="1"/>
  <c r="I100" i="25" l="1"/>
  <c r="I102" i="25"/>
  <c r="I103" i="25"/>
  <c r="I95" i="25"/>
  <c r="I86" i="25"/>
  <c r="I88" i="25"/>
  <c r="I90" i="25"/>
  <c r="I81" i="25"/>
  <c r="H77" i="25"/>
  <c r="I71" i="25"/>
  <c r="H39" i="25"/>
  <c r="I16" i="25"/>
  <c r="I17" i="25"/>
  <c r="I18" i="25"/>
  <c r="I19" i="25"/>
  <c r="I20" i="25"/>
  <c r="I21" i="25"/>
  <c r="I11" i="25"/>
  <c r="H153" i="25" l="1"/>
  <c r="G153" i="25"/>
  <c r="G77" i="25"/>
  <c r="J77" i="25" s="1"/>
  <c r="J78" i="25"/>
  <c r="J76" i="25"/>
  <c r="I76" i="25"/>
  <c r="I77" i="25"/>
  <c r="I78" i="25"/>
  <c r="G62" i="25"/>
  <c r="J64" i="25"/>
  <c r="I63" i="25"/>
  <c r="I64" i="25"/>
  <c r="I25" i="25"/>
  <c r="I29" i="25"/>
  <c r="I33" i="25"/>
  <c r="I37" i="25"/>
  <c r="I40" i="25"/>
  <c r="I41" i="25"/>
  <c r="I42" i="25"/>
  <c r="I46" i="25"/>
  <c r="I50" i="25"/>
  <c r="I51" i="25"/>
  <c r="I52" i="25"/>
  <c r="I53" i="25"/>
  <c r="I55" i="25"/>
  <c r="I57" i="25"/>
  <c r="I58" i="25"/>
  <c r="H54" i="25"/>
  <c r="G54" i="25"/>
  <c r="H49" i="25"/>
  <c r="G49" i="25"/>
  <c r="G39" i="25"/>
  <c r="J41" i="25"/>
  <c r="I49" i="25" l="1"/>
  <c r="I54" i="25"/>
  <c r="D23" i="23"/>
  <c r="D19" i="23"/>
  <c r="D16" i="23"/>
  <c r="E16" i="23"/>
  <c r="E6" i="23"/>
  <c r="D6" i="23"/>
  <c r="E124" i="5"/>
  <c r="D124" i="5"/>
  <c r="E43" i="5"/>
  <c r="D43" i="5"/>
  <c r="G192" i="2" l="1"/>
  <c r="F192" i="2"/>
  <c r="I97" i="2" l="1"/>
  <c r="H97" i="2"/>
  <c r="F96" i="2"/>
  <c r="F95" i="2" s="1"/>
  <c r="H95" i="2" s="1"/>
  <c r="I81" i="2"/>
  <c r="H81" i="2"/>
  <c r="F80" i="2"/>
  <c r="I80" i="2" s="1"/>
  <c r="G60" i="2"/>
  <c r="F60" i="2"/>
  <c r="H96" i="2" l="1"/>
  <c r="I95" i="2"/>
  <c r="H80" i="2"/>
  <c r="I96" i="2"/>
  <c r="F38" i="29" l="1"/>
  <c r="D25" i="29"/>
  <c r="D26" i="29"/>
  <c r="D27" i="29"/>
  <c r="E12" i="29"/>
  <c r="E13" i="29"/>
  <c r="C25" i="29"/>
  <c r="E37" i="29"/>
  <c r="F37" i="29"/>
  <c r="C27" i="29"/>
  <c r="F30" i="29"/>
  <c r="E30" i="29"/>
  <c r="F29" i="29"/>
  <c r="E29" i="29"/>
  <c r="C5" i="29"/>
  <c r="E7" i="29"/>
  <c r="E8" i="29"/>
  <c r="D6" i="29"/>
  <c r="E6" i="29" s="1"/>
  <c r="C6" i="29"/>
  <c r="F8" i="29"/>
  <c r="C21" i="29"/>
  <c r="F24" i="29"/>
  <c r="C10" i="29"/>
  <c r="E24" i="29" l="1"/>
  <c r="F7" i="29"/>
  <c r="F6" i="29" s="1"/>
  <c r="F7" i="23" l="1"/>
  <c r="F8" i="23"/>
  <c r="F9" i="23"/>
  <c r="F11" i="23"/>
  <c r="F13" i="23"/>
  <c r="F14" i="23"/>
  <c r="F15" i="23"/>
  <c r="F17" i="23"/>
  <c r="F18" i="23"/>
  <c r="F20" i="23"/>
  <c r="F21" i="23"/>
  <c r="F22" i="23"/>
  <c r="F24" i="23"/>
  <c r="F26" i="23"/>
  <c r="F28" i="23"/>
  <c r="H13" i="2"/>
  <c r="H19" i="2"/>
  <c r="H21" i="2"/>
  <c r="H23" i="2"/>
  <c r="H25" i="2"/>
  <c r="H30" i="2"/>
  <c r="H35" i="2"/>
  <c r="H40" i="2"/>
  <c r="H45" i="2"/>
  <c r="H49" i="2"/>
  <c r="H51" i="2"/>
  <c r="H56" i="2"/>
  <c r="H61" i="2"/>
  <c r="H63" i="2"/>
  <c r="H65" i="2"/>
  <c r="H68" i="2"/>
  <c r="H71" i="2"/>
  <c r="H73" i="2"/>
  <c r="H79" i="2"/>
  <c r="H88" i="2"/>
  <c r="H94" i="2"/>
  <c r="H101" i="2"/>
  <c r="H107" i="2"/>
  <c r="H110" i="2"/>
  <c r="H113" i="2"/>
  <c r="H119" i="2"/>
  <c r="H125" i="2"/>
  <c r="H128" i="2"/>
  <c r="H135" i="2"/>
  <c r="H143" i="2"/>
  <c r="H146" i="2"/>
  <c r="H150" i="2"/>
  <c r="H156" i="2"/>
  <c r="H158" i="2"/>
  <c r="H162" i="2"/>
  <c r="H169" i="2"/>
  <c r="H172" i="2"/>
  <c r="H176" i="2"/>
  <c r="H178" i="2"/>
  <c r="H182" i="2"/>
  <c r="H184" i="2"/>
  <c r="H186" i="2"/>
  <c r="H193" i="2"/>
  <c r="H195" i="2"/>
  <c r="H197" i="2"/>
  <c r="H204" i="2"/>
  <c r="F17" i="5"/>
  <c r="F22" i="5"/>
  <c r="F25" i="5"/>
  <c r="F31" i="5"/>
  <c r="F35" i="5"/>
  <c r="F37" i="5"/>
  <c r="F39" i="5"/>
  <c r="F44" i="5"/>
  <c r="F46" i="5"/>
  <c r="F48" i="5"/>
  <c r="F53" i="5"/>
  <c r="F56" i="5"/>
  <c r="F60" i="5"/>
  <c r="F66" i="5"/>
  <c r="F71" i="5"/>
  <c r="F74" i="5"/>
  <c r="F77" i="5"/>
  <c r="F80" i="5"/>
  <c r="F84" i="5"/>
  <c r="F89" i="5"/>
  <c r="F92" i="5"/>
  <c r="F96" i="5"/>
  <c r="F101" i="5"/>
  <c r="F106" i="5"/>
  <c r="F109" i="5"/>
  <c r="F113" i="5"/>
  <c r="F115" i="5"/>
  <c r="F120" i="5"/>
  <c r="F125" i="5"/>
  <c r="F127" i="5"/>
  <c r="F129" i="5"/>
  <c r="F132" i="5"/>
  <c r="F134" i="5"/>
  <c r="F136" i="5"/>
  <c r="F138" i="5"/>
  <c r="F141" i="5"/>
  <c r="F143" i="5"/>
  <c r="F146" i="5"/>
  <c r="F149" i="5"/>
  <c r="F153" i="5"/>
  <c r="F157" i="5"/>
  <c r="F162" i="5"/>
  <c r="H164" i="25"/>
  <c r="H163" i="25" s="1"/>
  <c r="H162" i="25" s="1"/>
  <c r="H161" i="25" s="1"/>
  <c r="H160" i="25" s="1"/>
  <c r="H152" i="25"/>
  <c r="H151" i="25" s="1"/>
  <c r="H150" i="25" s="1"/>
  <c r="H149" i="25" s="1"/>
  <c r="H145" i="25"/>
  <c r="H139" i="25"/>
  <c r="H136" i="25"/>
  <c r="H134" i="25"/>
  <c r="H128" i="25"/>
  <c r="H124" i="25"/>
  <c r="H119" i="25"/>
  <c r="H116" i="25"/>
  <c r="H114" i="25"/>
  <c r="H108" i="25"/>
  <c r="H101" i="25"/>
  <c r="H99" i="25"/>
  <c r="H94" i="25"/>
  <c r="H93" i="25" s="1"/>
  <c r="H89" i="25"/>
  <c r="H87" i="25"/>
  <c r="H85" i="25"/>
  <c r="H80" i="25"/>
  <c r="H75" i="25"/>
  <c r="H74" i="25" s="1"/>
  <c r="H61" i="25"/>
  <c r="H56" i="25"/>
  <c r="H48" i="25" s="1"/>
  <c r="H45" i="25"/>
  <c r="H36" i="25"/>
  <c r="H32" i="25"/>
  <c r="H28" i="25"/>
  <c r="H24" i="25"/>
  <c r="H15" i="25"/>
  <c r="H14" i="25" s="1"/>
  <c r="H13" i="25" s="1"/>
  <c r="H10" i="25"/>
  <c r="H9" i="25" s="1"/>
  <c r="H144" i="25" l="1"/>
  <c r="H138" i="25"/>
  <c r="H127" i="25"/>
  <c r="H98" i="25"/>
  <c r="H97" i="25" s="1"/>
  <c r="H27" i="25"/>
  <c r="H35" i="25"/>
  <c r="H34" i="25" s="1"/>
  <c r="H38" i="25"/>
  <c r="I39" i="25"/>
  <c r="H8" i="25"/>
  <c r="H23" i="25"/>
  <c r="H26" i="25"/>
  <c r="H31" i="25"/>
  <c r="H123" i="25"/>
  <c r="H44" i="25"/>
  <c r="H47" i="25"/>
  <c r="H60" i="25"/>
  <c r="H68" i="25"/>
  <c r="H79" i="25"/>
  <c r="H84" i="25"/>
  <c r="H92" i="25"/>
  <c r="H107" i="25"/>
  <c r="H113" i="25"/>
  <c r="H118" i="25"/>
  <c r="H133" i="25"/>
  <c r="F28" i="29"/>
  <c r="F33" i="29"/>
  <c r="E20" i="29"/>
  <c r="E17" i="29"/>
  <c r="E18" i="29"/>
  <c r="F15" i="29"/>
  <c r="E11" i="29"/>
  <c r="F36" i="29"/>
  <c r="E36" i="29"/>
  <c r="F35" i="29"/>
  <c r="E35" i="29"/>
  <c r="D34" i="29"/>
  <c r="C34" i="29"/>
  <c r="C26" i="29" s="1"/>
  <c r="E33" i="29"/>
  <c r="F32" i="29"/>
  <c r="E32" i="29"/>
  <c r="D31" i="29"/>
  <c r="F31" i="29" s="1"/>
  <c r="C31" i="29"/>
  <c r="E28" i="29"/>
  <c r="E27" i="29"/>
  <c r="E23" i="29"/>
  <c r="F22" i="29"/>
  <c r="E22" i="29"/>
  <c r="F20" i="29"/>
  <c r="D19" i="29"/>
  <c r="C19" i="29"/>
  <c r="F18" i="29"/>
  <c r="F17" i="29"/>
  <c r="D16" i="29"/>
  <c r="C16" i="29"/>
  <c r="C14" i="29" s="1"/>
  <c r="E15" i="29"/>
  <c r="F13" i="29"/>
  <c r="F12" i="29"/>
  <c r="F11" i="29"/>
  <c r="C9" i="29"/>
  <c r="H132" i="25" l="1"/>
  <c r="H112" i="25"/>
  <c r="H111" i="25" s="1"/>
  <c r="E26" i="29"/>
  <c r="F26" i="29"/>
  <c r="F25" i="29"/>
  <c r="F27" i="29"/>
  <c r="E31" i="29"/>
  <c r="F23" i="29"/>
  <c r="F21" i="29" s="1"/>
  <c r="D21" i="29"/>
  <c r="E21" i="29" s="1"/>
  <c r="D10" i="29"/>
  <c r="D9" i="29" s="1"/>
  <c r="E19" i="29"/>
  <c r="E16" i="29"/>
  <c r="C38" i="29"/>
  <c r="H131" i="25"/>
  <c r="H106" i="25"/>
  <c r="H83" i="25"/>
  <c r="H73" i="25"/>
  <c r="H67" i="25"/>
  <c r="H43" i="25"/>
  <c r="H122" i="25"/>
  <c r="H30" i="25"/>
  <c r="H59" i="25"/>
  <c r="H96" i="25"/>
  <c r="H91" i="25" s="1"/>
  <c r="H7" i="25"/>
  <c r="H12" i="25"/>
  <c r="F34" i="29"/>
  <c r="E25" i="29"/>
  <c r="D14" i="29"/>
  <c r="E14" i="29" s="1"/>
  <c r="F16" i="29"/>
  <c r="F19" i="29"/>
  <c r="E34" i="29"/>
  <c r="D5" i="29" l="1"/>
  <c r="D38" i="29" s="1"/>
  <c r="F10" i="29"/>
  <c r="F9" i="29"/>
  <c r="E10" i="29"/>
  <c r="H66" i="25"/>
  <c r="H72" i="25"/>
  <c r="H22" i="25"/>
  <c r="H6" i="25" s="1"/>
  <c r="H121" i="25"/>
  <c r="H82" i="25"/>
  <c r="H105" i="25"/>
  <c r="H130" i="25"/>
  <c r="F14" i="29"/>
  <c r="E9" i="29"/>
  <c r="H104" i="25" l="1"/>
  <c r="H65" i="25"/>
  <c r="F5" i="29"/>
  <c r="E5" i="29"/>
  <c r="E38" i="29" l="1"/>
  <c r="G11" i="28" l="1"/>
  <c r="G10" i="28"/>
  <c r="F9" i="28"/>
  <c r="F12" i="28" s="1"/>
  <c r="D12" i="28"/>
  <c r="G12" i="28" l="1"/>
  <c r="G9" i="28"/>
  <c r="J165" i="25" l="1"/>
  <c r="J164" i="25" s="1"/>
  <c r="J163" i="25" s="1"/>
  <c r="J162" i="25" s="1"/>
  <c r="J161" i="25" s="1"/>
  <c r="J160" i="25" s="1"/>
  <c r="J159" i="25"/>
  <c r="J158" i="25"/>
  <c r="J157" i="25"/>
  <c r="J155" i="25"/>
  <c r="J154" i="25"/>
  <c r="J148" i="25"/>
  <c r="J147" i="25"/>
  <c r="J146" i="25"/>
  <c r="J143" i="25"/>
  <c r="J142" i="25"/>
  <c r="J141" i="25"/>
  <c r="J140" i="25"/>
  <c r="J137" i="25"/>
  <c r="J136" i="25" s="1"/>
  <c r="J135" i="25"/>
  <c r="J134" i="25" s="1"/>
  <c r="J129" i="25"/>
  <c r="J128" i="25" s="1"/>
  <c r="J127" i="25" s="1"/>
  <c r="J126" i="25"/>
  <c r="J125" i="25"/>
  <c r="J120" i="25"/>
  <c r="J119" i="25" s="1"/>
  <c r="J118" i="25" s="1"/>
  <c r="J117" i="25"/>
  <c r="J116" i="25" s="1"/>
  <c r="J115" i="25"/>
  <c r="J114" i="25" s="1"/>
  <c r="J109" i="25"/>
  <c r="J103" i="25"/>
  <c r="J102" i="25"/>
  <c r="J100" i="25"/>
  <c r="J99" i="25" s="1"/>
  <c r="J95" i="25"/>
  <c r="J94" i="25" s="1"/>
  <c r="J93" i="25" s="1"/>
  <c r="J90" i="25"/>
  <c r="J89" i="25" s="1"/>
  <c r="J88" i="25"/>
  <c r="J87" i="25" s="1"/>
  <c r="J86" i="25"/>
  <c r="J85" i="25" s="1"/>
  <c r="J81" i="25"/>
  <c r="J80" i="25" s="1"/>
  <c r="J79" i="25" s="1"/>
  <c r="J75" i="25"/>
  <c r="J74" i="25" s="1"/>
  <c r="J71" i="25"/>
  <c r="J69" i="25" s="1"/>
  <c r="J68" i="25" s="1"/>
  <c r="J67" i="25" s="1"/>
  <c r="J66" i="25" s="1"/>
  <c r="J63" i="25"/>
  <c r="J62" i="25" s="1"/>
  <c r="J61" i="25" s="1"/>
  <c r="J60" i="25" s="1"/>
  <c r="J59" i="25" s="1"/>
  <c r="J58" i="25"/>
  <c r="J57" i="25"/>
  <c r="J55" i="25"/>
  <c r="J54" i="25" s="1"/>
  <c r="J53" i="25"/>
  <c r="J52" i="25"/>
  <c r="J51" i="25"/>
  <c r="J50" i="25"/>
  <c r="J46" i="25"/>
  <c r="J45" i="25" s="1"/>
  <c r="J44" i="25" s="1"/>
  <c r="J43" i="25" s="1"/>
  <c r="J42" i="25"/>
  <c r="J40" i="25"/>
  <c r="J37" i="25"/>
  <c r="J36" i="25" s="1"/>
  <c r="J35" i="25" s="1"/>
  <c r="J34" i="25" s="1"/>
  <c r="J33" i="25"/>
  <c r="J32" i="25" s="1"/>
  <c r="J31" i="25" s="1"/>
  <c r="J30" i="25" s="1"/>
  <c r="J29" i="25"/>
  <c r="J28" i="25" s="1"/>
  <c r="J27" i="25" s="1"/>
  <c r="J26" i="25" s="1"/>
  <c r="J25" i="25"/>
  <c r="J24" i="25" s="1"/>
  <c r="J23" i="25" s="1"/>
  <c r="J21" i="25"/>
  <c r="J20" i="25"/>
  <c r="J19" i="25"/>
  <c r="J18" i="25"/>
  <c r="J17" i="25"/>
  <c r="J16" i="25"/>
  <c r="J11" i="25"/>
  <c r="J10" i="25" s="1"/>
  <c r="J9" i="25" s="1"/>
  <c r="J8" i="25" s="1"/>
  <c r="J7" i="25" s="1"/>
  <c r="J145" i="25" l="1"/>
  <c r="J144" i="25" s="1"/>
  <c r="J56" i="25"/>
  <c r="J49" i="25"/>
  <c r="J39" i="25"/>
  <c r="J38" i="25" s="1"/>
  <c r="J73" i="25"/>
  <c r="J113" i="25"/>
  <c r="J15" i="25"/>
  <c r="J14" i="25" s="1"/>
  <c r="J84" i="25"/>
  <c r="J83" i="25" s="1"/>
  <c r="J82" i="25" s="1"/>
  <c r="J124" i="25"/>
  <c r="J123" i="25" s="1"/>
  <c r="J122" i="25" s="1"/>
  <c r="J133" i="25"/>
  <c r="J139" i="25"/>
  <c r="J138" i="25" s="1"/>
  <c r="J92" i="25"/>
  <c r="J101" i="25"/>
  <c r="J98" i="25" s="1"/>
  <c r="J97" i="25" s="1"/>
  <c r="J96" i="25" s="1"/>
  <c r="J110" i="25"/>
  <c r="J108" i="25" s="1"/>
  <c r="J107" i="25" s="1"/>
  <c r="J106" i="25" s="1"/>
  <c r="J105" i="25" s="1"/>
  <c r="J156" i="25"/>
  <c r="E25" i="23"/>
  <c r="E23" i="23"/>
  <c r="F23" i="23" s="1"/>
  <c r="E19" i="23"/>
  <c r="F19" i="23" s="1"/>
  <c r="F16" i="23"/>
  <c r="E12" i="23"/>
  <c r="E10" i="23"/>
  <c r="D27" i="23"/>
  <c r="E27" i="23"/>
  <c r="D25" i="23"/>
  <c r="G28" i="23"/>
  <c r="G26" i="23"/>
  <c r="G24" i="23"/>
  <c r="G22" i="23"/>
  <c r="G21" i="23"/>
  <c r="G20" i="23"/>
  <c r="G18" i="23"/>
  <c r="G16" i="23" s="1"/>
  <c r="G17" i="23"/>
  <c r="G15" i="23"/>
  <c r="G14" i="23"/>
  <c r="G13" i="23"/>
  <c r="G11" i="23"/>
  <c r="G10" i="23" s="1"/>
  <c r="G9" i="23"/>
  <c r="G8" i="23"/>
  <c r="G7" i="23"/>
  <c r="F13" i="5"/>
  <c r="G162" i="5"/>
  <c r="G157" i="5"/>
  <c r="G153" i="5"/>
  <c r="G149" i="5"/>
  <c r="G146" i="5"/>
  <c r="G143" i="5"/>
  <c r="G141" i="5"/>
  <c r="G138" i="5"/>
  <c r="G136" i="5"/>
  <c r="G134" i="5"/>
  <c r="G132" i="5"/>
  <c r="G129" i="5"/>
  <c r="G127" i="5"/>
  <c r="G125" i="5"/>
  <c r="G124" i="5" s="1"/>
  <c r="G120" i="5"/>
  <c r="G115" i="5"/>
  <c r="G113" i="5"/>
  <c r="G109" i="5"/>
  <c r="G106" i="5"/>
  <c r="G101" i="5"/>
  <c r="G96" i="5"/>
  <c r="G92" i="5"/>
  <c r="G89" i="5"/>
  <c r="G84" i="5"/>
  <c r="G80" i="5"/>
  <c r="G77" i="5"/>
  <c r="G74" i="5"/>
  <c r="G71" i="5"/>
  <c r="G66" i="5"/>
  <c r="G60" i="5"/>
  <c r="G56" i="5"/>
  <c r="G53" i="5"/>
  <c r="G48" i="5"/>
  <c r="G46" i="5"/>
  <c r="G44" i="5"/>
  <c r="G43" i="5" s="1"/>
  <c r="G39" i="5"/>
  <c r="G37" i="5"/>
  <c r="G35" i="5"/>
  <c r="G31" i="5"/>
  <c r="G25" i="5"/>
  <c r="G22" i="5"/>
  <c r="G17" i="5"/>
  <c r="G13" i="5"/>
  <c r="I204" i="2"/>
  <c r="I197" i="2"/>
  <c r="I195" i="2"/>
  <c r="I193" i="2"/>
  <c r="I192" i="2" s="1"/>
  <c r="I186" i="2"/>
  <c r="I184" i="2"/>
  <c r="I182" i="2"/>
  <c r="I178" i="2"/>
  <c r="I176" i="2"/>
  <c r="I172" i="2"/>
  <c r="I169" i="2"/>
  <c r="I162" i="2"/>
  <c r="I158" i="2"/>
  <c r="I156" i="2"/>
  <c r="I150" i="2"/>
  <c r="I146" i="2"/>
  <c r="I143" i="2"/>
  <c r="I135" i="2"/>
  <c r="I128" i="2"/>
  <c r="I125" i="2"/>
  <c r="I119" i="2"/>
  <c r="I113" i="2"/>
  <c r="I110" i="2"/>
  <c r="I107" i="2"/>
  <c r="I101" i="2"/>
  <c r="I94" i="2"/>
  <c r="I88" i="2"/>
  <c r="I79" i="2"/>
  <c r="I73" i="2"/>
  <c r="I71" i="2"/>
  <c r="I68" i="2"/>
  <c r="I65" i="2"/>
  <c r="I63" i="2"/>
  <c r="I61" i="2"/>
  <c r="I60" i="2" s="1"/>
  <c r="I56" i="2"/>
  <c r="I51" i="2"/>
  <c r="I49" i="2"/>
  <c r="I45" i="2"/>
  <c r="I40" i="2"/>
  <c r="I35" i="2"/>
  <c r="I30" i="2"/>
  <c r="I25" i="2"/>
  <c r="I23" i="2"/>
  <c r="I21" i="2"/>
  <c r="I19" i="2"/>
  <c r="I13" i="2"/>
  <c r="F27" i="23" l="1"/>
  <c r="J91" i="25"/>
  <c r="J153" i="25"/>
  <c r="J152" i="25" s="1"/>
  <c r="J151" i="25" s="1"/>
  <c r="J150" i="25" s="1"/>
  <c r="J149" i="25" s="1"/>
  <c r="J112" i="25"/>
  <c r="J111" i="25" s="1"/>
  <c r="J48" i="25"/>
  <c r="J47" i="25" s="1"/>
  <c r="J22" i="25" s="1"/>
  <c r="J65" i="25"/>
  <c r="J13" i="25"/>
  <c r="J12" i="25" s="1"/>
  <c r="J132" i="25"/>
  <c r="J131" i="25" s="1"/>
  <c r="J130" i="25" s="1"/>
  <c r="G6" i="23"/>
  <c r="F25" i="23"/>
  <c r="J121" i="25"/>
  <c r="G11" i="5"/>
  <c r="F11" i="5"/>
  <c r="G29" i="5"/>
  <c r="F29" i="5"/>
  <c r="G62" i="5"/>
  <c r="F62" i="5"/>
  <c r="G12" i="23"/>
  <c r="G19" i="23"/>
  <c r="J6" i="25" l="1"/>
  <c r="J104" i="25"/>
  <c r="I137" i="2"/>
  <c r="H137" i="2"/>
  <c r="G15" i="25"/>
  <c r="I15" i="25" s="1"/>
  <c r="I153" i="25"/>
  <c r="F20" i="2"/>
  <c r="F22" i="2"/>
  <c r="F24" i="2"/>
  <c r="F29" i="2"/>
  <c r="F28" i="2" s="1"/>
  <c r="F27" i="2" s="1"/>
  <c r="F34" i="2"/>
  <c r="F33" i="2" s="1"/>
  <c r="F32" i="2" s="1"/>
  <c r="F31" i="2" s="1"/>
  <c r="F64" i="2"/>
  <c r="F18" i="2"/>
  <c r="F39" i="2"/>
  <c r="F38" i="2" s="1"/>
  <c r="F37" i="2" s="1"/>
  <c r="F36" i="2" s="1"/>
  <c r="F44" i="2"/>
  <c r="F43" i="2" s="1"/>
  <c r="F42" i="2" s="1"/>
  <c r="F41" i="2" s="1"/>
  <c r="F48" i="2"/>
  <c r="F50" i="2"/>
  <c r="F55" i="2"/>
  <c r="F54" i="2" s="1"/>
  <c r="F53" i="2" s="1"/>
  <c r="F52" i="2" s="1"/>
  <c r="F62" i="2"/>
  <c r="F59" i="2" l="1"/>
  <c r="F17" i="2"/>
  <c r="F47" i="2"/>
  <c r="F46" i="2" s="1"/>
  <c r="F16" i="2" l="1"/>
  <c r="F15" i="2" l="1"/>
  <c r="I44" i="2"/>
  <c r="I43" i="2" s="1"/>
  <c r="I42" i="2" s="1"/>
  <c r="I41" i="2" s="1"/>
  <c r="G44" i="2"/>
  <c r="G36" i="25"/>
  <c r="I36" i="25" s="1"/>
  <c r="G43" i="2" l="1"/>
  <c r="H44" i="2"/>
  <c r="F14" i="2"/>
  <c r="G35" i="25"/>
  <c r="I35" i="25" s="1"/>
  <c r="G94" i="25"/>
  <c r="G93" i="25" s="1"/>
  <c r="G87" i="25"/>
  <c r="I87" i="25" s="1"/>
  <c r="E161" i="5"/>
  <c r="G161" i="5"/>
  <c r="G160" i="5" s="1"/>
  <c r="D161" i="5"/>
  <c r="D160" i="5" s="1"/>
  <c r="G118" i="2"/>
  <c r="F118" i="2"/>
  <c r="F117" i="2" s="1"/>
  <c r="F116" i="2" l="1"/>
  <c r="F115" i="2" s="1"/>
  <c r="G117" i="2"/>
  <c r="G116" i="2" s="1"/>
  <c r="H118" i="2"/>
  <c r="G42" i="2"/>
  <c r="H43" i="2"/>
  <c r="I94" i="25"/>
  <c r="G34" i="25"/>
  <c r="I34" i="25" s="1"/>
  <c r="E160" i="5"/>
  <c r="F160" i="5" s="1"/>
  <c r="F161" i="5"/>
  <c r="I118" i="2"/>
  <c r="I117" i="2" s="1"/>
  <c r="I93" i="25" l="1"/>
  <c r="G92" i="25"/>
  <c r="I116" i="2"/>
  <c r="I115" i="2" s="1"/>
  <c r="G41" i="2"/>
  <c r="H41" i="2" s="1"/>
  <c r="H42" i="2"/>
  <c r="H117" i="2"/>
  <c r="D12" i="23"/>
  <c r="F12" i="23" s="1"/>
  <c r="H116" i="2" l="1"/>
  <c r="G115" i="2"/>
  <c r="G89" i="25"/>
  <c r="I89" i="25" s="1"/>
  <c r="G85" i="25"/>
  <c r="I85" i="25" s="1"/>
  <c r="E79" i="5"/>
  <c r="E76" i="5"/>
  <c r="D70" i="5"/>
  <c r="D69" i="5" s="1"/>
  <c r="E70" i="5"/>
  <c r="G79" i="5"/>
  <c r="G78" i="5" s="1"/>
  <c r="G76" i="5"/>
  <c r="G75" i="5" s="1"/>
  <c r="G70" i="5"/>
  <c r="G69" i="5" s="1"/>
  <c r="D79" i="5"/>
  <c r="D78" i="5" s="1"/>
  <c r="D76" i="5"/>
  <c r="D75" i="5" s="1"/>
  <c r="I112" i="2"/>
  <c r="I111" i="2" s="1"/>
  <c r="G109" i="2"/>
  <c r="G106" i="2"/>
  <c r="I109" i="2"/>
  <c r="I108" i="2" s="1"/>
  <c r="I106" i="2"/>
  <c r="I105" i="2" s="1"/>
  <c r="G112" i="2"/>
  <c r="F112" i="2"/>
  <c r="F111" i="2" s="1"/>
  <c r="F109" i="2"/>
  <c r="F108" i="2" s="1"/>
  <c r="F106" i="2"/>
  <c r="F105" i="2" s="1"/>
  <c r="G111" i="2" l="1"/>
  <c r="H111" i="2" s="1"/>
  <c r="H112" i="2"/>
  <c r="G108" i="2"/>
  <c r="H108" i="2" s="1"/>
  <c r="H109" i="2"/>
  <c r="G105" i="2"/>
  <c r="H105" i="2" s="1"/>
  <c r="H106" i="2"/>
  <c r="E78" i="5"/>
  <c r="F78" i="5" s="1"/>
  <c r="F79" i="5"/>
  <c r="E69" i="5"/>
  <c r="F69" i="5" s="1"/>
  <c r="F70" i="5"/>
  <c r="E75" i="5"/>
  <c r="F75" i="5" s="1"/>
  <c r="F76" i="5"/>
  <c r="G84" i="25"/>
  <c r="I104" i="2"/>
  <c r="I103" i="2" s="1"/>
  <c r="I102" i="2" s="1"/>
  <c r="G104" i="2"/>
  <c r="F104" i="2"/>
  <c r="F103" i="2" s="1"/>
  <c r="F102" i="2" s="1"/>
  <c r="G124" i="25"/>
  <c r="G12" i="5"/>
  <c r="D12" i="5"/>
  <c r="G10" i="5"/>
  <c r="E10" i="5"/>
  <c r="D10" i="5"/>
  <c r="I155" i="2"/>
  <c r="I157" i="2"/>
  <c r="G155" i="2"/>
  <c r="G157" i="2"/>
  <c r="F157" i="2"/>
  <c r="F155" i="2"/>
  <c r="I67" i="2"/>
  <c r="I66" i="2" s="1"/>
  <c r="G67" i="2"/>
  <c r="G66" i="2" s="1"/>
  <c r="F67" i="2"/>
  <c r="F66" i="2" s="1"/>
  <c r="F10" i="5" l="1"/>
  <c r="H155" i="2"/>
  <c r="H67" i="2"/>
  <c r="H157" i="2"/>
  <c r="G103" i="2"/>
  <c r="H104" i="2"/>
  <c r="G123" i="25"/>
  <c r="I124" i="25"/>
  <c r="G83" i="25"/>
  <c r="I84" i="25"/>
  <c r="D9" i="5"/>
  <c r="D8" i="5" s="1"/>
  <c r="D7" i="5" s="1"/>
  <c r="G9" i="5"/>
  <c r="G8" i="5" s="1"/>
  <c r="G7" i="5" s="1"/>
  <c r="E12" i="5"/>
  <c r="G154" i="2"/>
  <c r="I154" i="2"/>
  <c r="I153" i="2" s="1"/>
  <c r="I152" i="2" s="1"/>
  <c r="F154" i="2"/>
  <c r="F153" i="2" s="1"/>
  <c r="F152" i="2" s="1"/>
  <c r="G153" i="2" l="1"/>
  <c r="H154" i="2"/>
  <c r="H66" i="2"/>
  <c r="G102" i="2"/>
  <c r="H102" i="2" s="1"/>
  <c r="H103" i="2"/>
  <c r="G82" i="25"/>
  <c r="I82" i="25" s="1"/>
  <c r="I83" i="25"/>
  <c r="G122" i="25"/>
  <c r="I122" i="25" s="1"/>
  <c r="I123" i="25"/>
  <c r="E9" i="5"/>
  <c r="F12" i="5"/>
  <c r="G145" i="25"/>
  <c r="I145" i="25" s="1"/>
  <c r="G14" i="25"/>
  <c r="G114" i="25"/>
  <c r="I114" i="25" s="1"/>
  <c r="G108" i="25"/>
  <c r="G164" i="25"/>
  <c r="I164" i="25" s="1"/>
  <c r="G139" i="25"/>
  <c r="I139" i="25" s="1"/>
  <c r="G136" i="25"/>
  <c r="I136" i="25" s="1"/>
  <c r="G134" i="25"/>
  <c r="I134" i="25" s="1"/>
  <c r="G128" i="25"/>
  <c r="G119" i="25"/>
  <c r="I119" i="25" s="1"/>
  <c r="G116" i="25"/>
  <c r="I116" i="25" s="1"/>
  <c r="G101" i="25"/>
  <c r="I101" i="25" s="1"/>
  <c r="G99" i="25"/>
  <c r="I99" i="25" s="1"/>
  <c r="G80" i="25"/>
  <c r="G75" i="25"/>
  <c r="G74" i="25" s="1"/>
  <c r="G56" i="25"/>
  <c r="I56" i="25" s="1"/>
  <c r="G45" i="25"/>
  <c r="I45" i="25" s="1"/>
  <c r="G32" i="25"/>
  <c r="I32" i="25" s="1"/>
  <c r="G28" i="25"/>
  <c r="I28" i="25" s="1"/>
  <c r="G24" i="25"/>
  <c r="I24" i="25" s="1"/>
  <c r="G10" i="25"/>
  <c r="G27" i="23"/>
  <c r="G25" i="23"/>
  <c r="G23" i="23"/>
  <c r="E29" i="23"/>
  <c r="D10" i="23"/>
  <c r="F10" i="23" s="1"/>
  <c r="F6" i="23"/>
  <c r="G38" i="5"/>
  <c r="E38" i="5"/>
  <c r="D38" i="5"/>
  <c r="G52" i="5"/>
  <c r="G51" i="5" s="1"/>
  <c r="E52" i="5"/>
  <c r="D52" i="5"/>
  <c r="D51" i="5" s="1"/>
  <c r="E131" i="5"/>
  <c r="E135" i="5"/>
  <c r="D135" i="5"/>
  <c r="G61" i="5"/>
  <c r="E61" i="5"/>
  <c r="D61" i="5"/>
  <c r="G156" i="5"/>
  <c r="G155" i="5" s="1"/>
  <c r="G154" i="5" s="1"/>
  <c r="E156" i="5"/>
  <c r="E155" i="5" s="1"/>
  <c r="D156" i="5"/>
  <c r="G152" i="5"/>
  <c r="G151" i="5" s="1"/>
  <c r="G150" i="5" s="1"/>
  <c r="E152" i="5"/>
  <c r="D152" i="5"/>
  <c r="D151" i="5" s="1"/>
  <c r="D150" i="5" s="1"/>
  <c r="G148" i="5"/>
  <c r="G147" i="5" s="1"/>
  <c r="E148" i="5"/>
  <c r="D148" i="5"/>
  <c r="D147" i="5" s="1"/>
  <c r="G145" i="5"/>
  <c r="G144" i="5" s="1"/>
  <c r="E145" i="5"/>
  <c r="D145" i="5"/>
  <c r="D144" i="5" s="1"/>
  <c r="G140" i="5"/>
  <c r="G142" i="5"/>
  <c r="E140" i="5"/>
  <c r="E142" i="5"/>
  <c r="D142" i="5"/>
  <c r="D140" i="5"/>
  <c r="G137" i="5"/>
  <c r="G133" i="5"/>
  <c r="G131" i="5"/>
  <c r="E133" i="5"/>
  <c r="E137" i="5"/>
  <c r="D137" i="5"/>
  <c r="D133" i="5"/>
  <c r="D131" i="5"/>
  <c r="G128" i="5"/>
  <c r="G126" i="5"/>
  <c r="E126" i="5"/>
  <c r="E128" i="5"/>
  <c r="D126" i="5"/>
  <c r="D128" i="5"/>
  <c r="G119" i="5"/>
  <c r="G118" i="5" s="1"/>
  <c r="G117" i="5" s="1"/>
  <c r="G116" i="5" s="1"/>
  <c r="E119" i="5"/>
  <c r="D119" i="5"/>
  <c r="D118" i="5" s="1"/>
  <c r="D117" i="5" s="1"/>
  <c r="D116" i="5" s="1"/>
  <c r="G112" i="5"/>
  <c r="G114" i="5"/>
  <c r="E112" i="5"/>
  <c r="E114" i="5"/>
  <c r="D112" i="5"/>
  <c r="D114" i="5"/>
  <c r="E16" i="5"/>
  <c r="G127" i="25" l="1"/>
  <c r="I127" i="25" s="1"/>
  <c r="I128" i="25"/>
  <c r="D155" i="5"/>
  <c r="D154" i="5" s="1"/>
  <c r="G144" i="25"/>
  <c r="I144" i="25" s="1"/>
  <c r="G138" i="25"/>
  <c r="I138" i="25" s="1"/>
  <c r="I14" i="25"/>
  <c r="G13" i="25"/>
  <c r="F142" i="5"/>
  <c r="F126" i="5"/>
  <c r="F135" i="5"/>
  <c r="F133" i="5"/>
  <c r="G152" i="2"/>
  <c r="H152" i="2" s="1"/>
  <c r="H153" i="2"/>
  <c r="G9" i="25"/>
  <c r="I10" i="25"/>
  <c r="G23" i="25"/>
  <c r="I23" i="25" s="1"/>
  <c r="G31" i="25"/>
  <c r="I31" i="25" s="1"/>
  <c r="G44" i="25"/>
  <c r="I44" i="25" s="1"/>
  <c r="G61" i="25"/>
  <c r="I62" i="25"/>
  <c r="I75" i="25"/>
  <c r="I92" i="25"/>
  <c r="G107" i="25"/>
  <c r="I108" i="25"/>
  <c r="G27" i="25"/>
  <c r="I27" i="25" s="1"/>
  <c r="G38" i="25"/>
  <c r="I38" i="25" s="1"/>
  <c r="G68" i="25"/>
  <c r="I69" i="25"/>
  <c r="G79" i="25"/>
  <c r="I79" i="25" s="1"/>
  <c r="I80" i="25"/>
  <c r="G118" i="25"/>
  <c r="I118" i="25" s="1"/>
  <c r="E147" i="5"/>
  <c r="F147" i="5" s="1"/>
  <c r="F148" i="5"/>
  <c r="F38" i="5"/>
  <c r="E15" i="5"/>
  <c r="F112" i="5"/>
  <c r="E118" i="5"/>
  <c r="F119" i="5"/>
  <c r="F114" i="5"/>
  <c r="F128" i="5"/>
  <c r="F124" i="5"/>
  <c r="F137" i="5"/>
  <c r="F140" i="5"/>
  <c r="E144" i="5"/>
  <c r="F144" i="5" s="1"/>
  <c r="F145" i="5"/>
  <c r="E151" i="5"/>
  <c r="F152" i="5"/>
  <c r="E154" i="5"/>
  <c r="F156" i="5"/>
  <c r="F61" i="5"/>
  <c r="F131" i="5"/>
  <c r="E51" i="5"/>
  <c r="F51" i="5" s="1"/>
  <c r="F52" i="5"/>
  <c r="E8" i="5"/>
  <c r="F9" i="5"/>
  <c r="G98" i="25"/>
  <c r="G133" i="25"/>
  <c r="I133" i="25" s="1"/>
  <c r="G152" i="25"/>
  <c r="G163" i="25"/>
  <c r="G48" i="25"/>
  <c r="I48" i="25" s="1"/>
  <c r="G113" i="25"/>
  <c r="G112" i="25" s="1"/>
  <c r="D29" i="23"/>
  <c r="F29" i="23" s="1"/>
  <c r="G135" i="5"/>
  <c r="G130" i="5" s="1"/>
  <c r="D130" i="5"/>
  <c r="E130" i="5"/>
  <c r="G16" i="5"/>
  <c r="G15" i="5" s="1"/>
  <c r="G14" i="5" s="1"/>
  <c r="D139" i="5"/>
  <c r="E139" i="5"/>
  <c r="G139" i="5"/>
  <c r="D123" i="5"/>
  <c r="G123" i="5"/>
  <c r="E123" i="5"/>
  <c r="E111" i="5"/>
  <c r="G111" i="5"/>
  <c r="G110" i="5" s="1"/>
  <c r="D111" i="5"/>
  <c r="G105" i="5"/>
  <c r="G104" i="5" s="1"/>
  <c r="G108" i="5"/>
  <c r="G107" i="5" s="1"/>
  <c r="E105" i="5"/>
  <c r="E108" i="5"/>
  <c r="D108" i="5"/>
  <c r="D107" i="5" s="1"/>
  <c r="D105" i="5"/>
  <c r="D104" i="5" s="1"/>
  <c r="G73" i="25" l="1"/>
  <c r="I74" i="25"/>
  <c r="I73" i="25"/>
  <c r="F123" i="5"/>
  <c r="F155" i="5"/>
  <c r="F151" i="5"/>
  <c r="E150" i="5"/>
  <c r="F139" i="5"/>
  <c r="F130" i="5"/>
  <c r="G47" i="25"/>
  <c r="I47" i="25" s="1"/>
  <c r="G72" i="25"/>
  <c r="G151" i="25"/>
  <c r="I152" i="25"/>
  <c r="G121" i="25"/>
  <c r="I121" i="25" s="1"/>
  <c r="G12" i="25"/>
  <c r="I12" i="25" s="1"/>
  <c r="I13" i="25"/>
  <c r="G67" i="25"/>
  <c r="I68" i="25"/>
  <c r="G26" i="25"/>
  <c r="I26" i="25" s="1"/>
  <c r="G106" i="25"/>
  <c r="I107" i="25"/>
  <c r="I113" i="25"/>
  <c r="G162" i="25"/>
  <c r="I163" i="25"/>
  <c r="G97" i="25"/>
  <c r="I98" i="25"/>
  <c r="G60" i="25"/>
  <c r="I61" i="25"/>
  <c r="G43" i="25"/>
  <c r="I43" i="25" s="1"/>
  <c r="G30" i="25"/>
  <c r="I30" i="25" s="1"/>
  <c r="G8" i="25"/>
  <c r="I9" i="25"/>
  <c r="E104" i="5"/>
  <c r="F104" i="5" s="1"/>
  <c r="F105" i="5"/>
  <c r="E107" i="5"/>
  <c r="F107" i="5" s="1"/>
  <c r="F108" i="5"/>
  <c r="E110" i="5"/>
  <c r="F111" i="5"/>
  <c r="E7" i="5"/>
  <c r="F7" i="5" s="1"/>
  <c r="F8" i="5"/>
  <c r="E14" i="5"/>
  <c r="E117" i="5"/>
  <c r="F118" i="5"/>
  <c r="F150" i="5"/>
  <c r="F154" i="5"/>
  <c r="G132" i="25"/>
  <c r="I132" i="25" s="1"/>
  <c r="H166" i="25"/>
  <c r="E122" i="5"/>
  <c r="D122" i="5"/>
  <c r="D121" i="5" s="1"/>
  <c r="G122" i="5"/>
  <c r="G121" i="5" s="1"/>
  <c r="D103" i="5"/>
  <c r="D102" i="5" s="1"/>
  <c r="D110" i="5"/>
  <c r="G103" i="5"/>
  <c r="G102" i="5" s="1"/>
  <c r="E103" i="5" l="1"/>
  <c r="G22" i="25"/>
  <c r="I22" i="25" s="1"/>
  <c r="G131" i="25"/>
  <c r="I131" i="25" s="1"/>
  <c r="G7" i="25"/>
  <c r="I8" i="25"/>
  <c r="G59" i="25"/>
  <c r="I59" i="25" s="1"/>
  <c r="I60" i="25"/>
  <c r="G96" i="25"/>
  <c r="G91" i="25" s="1"/>
  <c r="I97" i="25"/>
  <c r="G161" i="25"/>
  <c r="I162" i="25"/>
  <c r="G111" i="25"/>
  <c r="I112" i="25"/>
  <c r="G105" i="25"/>
  <c r="I105" i="25" s="1"/>
  <c r="I106" i="25"/>
  <c r="G66" i="25"/>
  <c r="I66" i="25" s="1"/>
  <c r="I67" i="25"/>
  <c r="G150" i="25"/>
  <c r="I151" i="25"/>
  <c r="G65" i="25"/>
  <c r="I65" i="25" s="1"/>
  <c r="I72" i="25"/>
  <c r="E102" i="5"/>
  <c r="F102" i="5" s="1"/>
  <c r="F103" i="5"/>
  <c r="E121" i="5"/>
  <c r="F121" i="5" s="1"/>
  <c r="F122" i="5"/>
  <c r="E116" i="5"/>
  <c r="F116" i="5" s="1"/>
  <c r="F117" i="5"/>
  <c r="F110" i="5"/>
  <c r="J166" i="25"/>
  <c r="G100" i="5"/>
  <c r="G99" i="5" s="1"/>
  <c r="G98" i="5" s="1"/>
  <c r="G97" i="5" s="1"/>
  <c r="E100" i="5"/>
  <c r="D100" i="5"/>
  <c r="D99" i="5" s="1"/>
  <c r="D98" i="5" s="1"/>
  <c r="D97" i="5" s="1"/>
  <c r="G91" i="5"/>
  <c r="G90" i="5" s="1"/>
  <c r="G95" i="5"/>
  <c r="G94" i="5" s="1"/>
  <c r="G93" i="5" s="1"/>
  <c r="E88" i="5"/>
  <c r="G88" i="5"/>
  <c r="G87" i="5" s="1"/>
  <c r="E91" i="5"/>
  <c r="E95" i="5"/>
  <c r="D95" i="5"/>
  <c r="D94" i="5" s="1"/>
  <c r="D93" i="5" s="1"/>
  <c r="D91" i="5"/>
  <c r="D90" i="5" s="1"/>
  <c r="D88" i="5"/>
  <c r="D87" i="5" s="1"/>
  <c r="G73" i="5"/>
  <c r="G72" i="5" s="1"/>
  <c r="G68" i="5" s="1"/>
  <c r="G83" i="5"/>
  <c r="G82" i="5" s="1"/>
  <c r="G81" i="5" s="1"/>
  <c r="E73" i="5"/>
  <c r="E83" i="5"/>
  <c r="D83" i="5"/>
  <c r="D82" i="5" s="1"/>
  <c r="D81" i="5" s="1"/>
  <c r="D73" i="5"/>
  <c r="D72" i="5" s="1"/>
  <c r="D68" i="5" s="1"/>
  <c r="G55" i="5"/>
  <c r="G54" i="5" s="1"/>
  <c r="G50" i="5" s="1"/>
  <c r="G59" i="5"/>
  <c r="G58" i="5" s="1"/>
  <c r="G65" i="5"/>
  <c r="G64" i="5" s="1"/>
  <c r="G63" i="5" s="1"/>
  <c r="E55" i="5"/>
  <c r="E59" i="5"/>
  <c r="E65" i="5"/>
  <c r="D65" i="5"/>
  <c r="D64" i="5" s="1"/>
  <c r="D63" i="5" s="1"/>
  <c r="D59" i="5"/>
  <c r="D55" i="5"/>
  <c r="D54" i="5" s="1"/>
  <c r="D50" i="5" s="1"/>
  <c r="G45" i="5"/>
  <c r="G47" i="5"/>
  <c r="E45" i="5"/>
  <c r="E47" i="5"/>
  <c r="D47" i="5"/>
  <c r="D45" i="5"/>
  <c r="G30" i="5"/>
  <c r="G34" i="5"/>
  <c r="G36" i="5"/>
  <c r="E34" i="5"/>
  <c r="E36" i="5"/>
  <c r="D36" i="5"/>
  <c r="D34" i="5"/>
  <c r="E28" i="5"/>
  <c r="G28" i="5"/>
  <c r="E30" i="5"/>
  <c r="D30" i="5"/>
  <c r="D28" i="5"/>
  <c r="G21" i="5"/>
  <c r="G20" i="5" s="1"/>
  <c r="G24" i="5"/>
  <c r="G23" i="5" s="1"/>
  <c r="E21" i="5"/>
  <c r="E24" i="5"/>
  <c r="D24" i="5"/>
  <c r="D23" i="5" s="1"/>
  <c r="D21" i="5"/>
  <c r="D20" i="5" s="1"/>
  <c r="D16" i="5"/>
  <c r="F136" i="2"/>
  <c r="I142" i="2"/>
  <c r="I141" i="2" s="1"/>
  <c r="G142" i="2"/>
  <c r="F142" i="2"/>
  <c r="F141" i="2" s="1"/>
  <c r="I185" i="2"/>
  <c r="G185" i="2"/>
  <c r="F185" i="2"/>
  <c r="I22" i="2"/>
  <c r="G22" i="2"/>
  <c r="H22" i="2" s="1"/>
  <c r="I7" i="25" l="1"/>
  <c r="G6" i="25"/>
  <c r="G141" i="2"/>
  <c r="H141" i="2" s="1"/>
  <c r="H142" i="2"/>
  <c r="H185" i="2"/>
  <c r="G149" i="25"/>
  <c r="I149" i="25" s="1"/>
  <c r="I150" i="25"/>
  <c r="G104" i="25"/>
  <c r="I104" i="25" s="1"/>
  <c r="I111" i="25"/>
  <c r="G160" i="25"/>
  <c r="I160" i="25" s="1"/>
  <c r="I161" i="25"/>
  <c r="I91" i="25"/>
  <c r="I96" i="25"/>
  <c r="G130" i="25"/>
  <c r="I130" i="25" s="1"/>
  <c r="D15" i="5"/>
  <c r="F16" i="5"/>
  <c r="F34" i="5"/>
  <c r="F47" i="5"/>
  <c r="F43" i="5"/>
  <c r="E54" i="5"/>
  <c r="F55" i="5"/>
  <c r="E82" i="5"/>
  <c r="F83" i="5"/>
  <c r="E90" i="5"/>
  <c r="F90" i="5" s="1"/>
  <c r="F91" i="5"/>
  <c r="E87" i="5"/>
  <c r="F87" i="5" s="1"/>
  <c r="F88" i="5"/>
  <c r="E20" i="5"/>
  <c r="F20" i="5" s="1"/>
  <c r="F21" i="5"/>
  <c r="E23" i="5"/>
  <c r="F23" i="5" s="1"/>
  <c r="F24" i="5"/>
  <c r="F30" i="5"/>
  <c r="F28" i="5"/>
  <c r="F36" i="5"/>
  <c r="F45" i="5"/>
  <c r="E64" i="5"/>
  <c r="F65" i="5"/>
  <c r="F59" i="5"/>
  <c r="D67" i="5"/>
  <c r="E72" i="5"/>
  <c r="F73" i="5"/>
  <c r="E94" i="5"/>
  <c r="F95" i="5"/>
  <c r="E99" i="5"/>
  <c r="F100" i="5"/>
  <c r="G67" i="5"/>
  <c r="G33" i="5"/>
  <c r="G32" i="5" s="1"/>
  <c r="D33" i="5"/>
  <c r="D32" i="5" s="1"/>
  <c r="E33" i="5"/>
  <c r="E32" i="5" s="1"/>
  <c r="D58" i="5"/>
  <c r="D57" i="5" s="1"/>
  <c r="D49" i="5" s="1"/>
  <c r="E58" i="5"/>
  <c r="G57" i="5"/>
  <c r="G49" i="5" s="1"/>
  <c r="G86" i="5"/>
  <c r="G85" i="5" s="1"/>
  <c r="E86" i="5"/>
  <c r="D86" i="5"/>
  <c r="D85" i="5" s="1"/>
  <c r="G42" i="5"/>
  <c r="G41" i="5" s="1"/>
  <c r="G40" i="5" s="1"/>
  <c r="E42" i="5"/>
  <c r="D42" i="5"/>
  <c r="D41" i="5" s="1"/>
  <c r="D40" i="5" s="1"/>
  <c r="D27" i="5"/>
  <c r="D26" i="5" s="1"/>
  <c r="D19" i="5"/>
  <c r="G27" i="5"/>
  <c r="G26" i="5" s="1"/>
  <c r="E27" i="5"/>
  <c r="E26" i="5" s="1"/>
  <c r="G19" i="5"/>
  <c r="E19" i="5"/>
  <c r="F72" i="5" l="1"/>
  <c r="E68" i="5"/>
  <c r="F68" i="5" s="1"/>
  <c r="F19" i="5"/>
  <c r="I6" i="25"/>
  <c r="G166" i="25"/>
  <c r="I166" i="25" s="1"/>
  <c r="E41" i="5"/>
  <c r="F42" i="5"/>
  <c r="F86" i="5"/>
  <c r="E93" i="5"/>
  <c r="F93" i="5" s="1"/>
  <c r="F94" i="5"/>
  <c r="E63" i="5"/>
  <c r="F63" i="5" s="1"/>
  <c r="F64" i="5"/>
  <c r="E81" i="5"/>
  <c r="F81" i="5" s="1"/>
  <c r="F82" i="5"/>
  <c r="E50" i="5"/>
  <c r="F54" i="5"/>
  <c r="F26" i="5"/>
  <c r="F27" i="5"/>
  <c r="E57" i="5"/>
  <c r="F58" i="5"/>
  <c r="F32" i="5"/>
  <c r="F33" i="5"/>
  <c r="D14" i="5"/>
  <c r="F15" i="5"/>
  <c r="E98" i="5"/>
  <c r="F99" i="5"/>
  <c r="E18" i="5"/>
  <c r="G18" i="5"/>
  <c r="D18" i="5"/>
  <c r="G134" i="2"/>
  <c r="G136" i="2"/>
  <c r="H136" i="2" s="1"/>
  <c r="I183" i="2"/>
  <c r="I181" i="2"/>
  <c r="I177" i="2"/>
  <c r="I171" i="2"/>
  <c r="I170" i="2" s="1"/>
  <c r="I168" i="2"/>
  <c r="I167" i="2" s="1"/>
  <c r="I161" i="2"/>
  <c r="I160" i="2" s="1"/>
  <c r="I159" i="2" s="1"/>
  <c r="I149" i="2"/>
  <c r="I148" i="2" s="1"/>
  <c r="I147" i="2" s="1"/>
  <c r="I145" i="2"/>
  <c r="I144" i="2" s="1"/>
  <c r="I140" i="2" s="1"/>
  <c r="I127" i="2"/>
  <c r="I126" i="2" s="1"/>
  <c r="I124" i="2"/>
  <c r="I123" i="2" s="1"/>
  <c r="I100" i="2"/>
  <c r="I99" i="2" s="1"/>
  <c r="I98" i="2" s="1"/>
  <c r="I93" i="2"/>
  <c r="I92" i="2" s="1"/>
  <c r="I91" i="2" s="1"/>
  <c r="I87" i="2"/>
  <c r="I86" i="2" s="1"/>
  <c r="I85" i="2" s="1"/>
  <c r="I84" i="2" s="1"/>
  <c r="I83" i="2" s="1"/>
  <c r="I78" i="2"/>
  <c r="I77" i="2" s="1"/>
  <c r="I76" i="2" s="1"/>
  <c r="I75" i="2" s="1"/>
  <c r="I74" i="2" s="1"/>
  <c r="I72" i="2"/>
  <c r="I70" i="2"/>
  <c r="G203" i="2"/>
  <c r="I203" i="2"/>
  <c r="I202" i="2" s="1"/>
  <c r="I201" i="2" s="1"/>
  <c r="I200" i="2" s="1"/>
  <c r="I199" i="2" s="1"/>
  <c r="I198" i="2" s="1"/>
  <c r="F203" i="2"/>
  <c r="F202" i="2" s="1"/>
  <c r="F201" i="2" s="1"/>
  <c r="F200" i="2" s="1"/>
  <c r="F199" i="2" s="1"/>
  <c r="F198" i="2" s="1"/>
  <c r="I194" i="2"/>
  <c r="G194" i="2"/>
  <c r="G196" i="2"/>
  <c r="I196" i="2"/>
  <c r="F196" i="2"/>
  <c r="F194" i="2"/>
  <c r="I12" i="2"/>
  <c r="I11" i="2" s="1"/>
  <c r="I10" i="2" s="1"/>
  <c r="I18" i="2"/>
  <c r="I20" i="2"/>
  <c r="I24" i="2"/>
  <c r="I29" i="2"/>
  <c r="I28" i="2" s="1"/>
  <c r="I27" i="2" s="1"/>
  <c r="I34" i="2"/>
  <c r="I33" i="2" s="1"/>
  <c r="I32" i="2" s="1"/>
  <c r="I31" i="2" s="1"/>
  <c r="I39" i="2"/>
  <c r="I38" i="2" s="1"/>
  <c r="I37" i="2" s="1"/>
  <c r="I36" i="2" s="1"/>
  <c r="I48" i="2"/>
  <c r="I50" i="2"/>
  <c r="I55" i="2"/>
  <c r="I54" i="2" s="1"/>
  <c r="I53" i="2" s="1"/>
  <c r="I52" i="2" s="1"/>
  <c r="I62" i="2"/>
  <c r="I64" i="2"/>
  <c r="G12" i="2"/>
  <c r="G11" i="2" s="1"/>
  <c r="G10" i="2" s="1"/>
  <c r="G9" i="2" s="1"/>
  <c r="G8" i="2" s="1"/>
  <c r="G18" i="2"/>
  <c r="H18" i="2" s="1"/>
  <c r="G20" i="2"/>
  <c r="H20" i="2" s="1"/>
  <c r="G24" i="2"/>
  <c r="H24" i="2" s="1"/>
  <c r="G29" i="2"/>
  <c r="G34" i="2"/>
  <c r="G39" i="2"/>
  <c r="G48" i="2"/>
  <c r="H48" i="2" s="1"/>
  <c r="G50" i="2"/>
  <c r="H50" i="2" s="1"/>
  <c r="G55" i="2"/>
  <c r="H60" i="2"/>
  <c r="G62" i="2"/>
  <c r="H62" i="2" s="1"/>
  <c r="G64" i="2"/>
  <c r="H64" i="2" s="1"/>
  <c r="G70" i="2"/>
  <c r="G72" i="2"/>
  <c r="G78" i="2"/>
  <c r="G77" i="2" s="1"/>
  <c r="G87" i="2"/>
  <c r="G93" i="2"/>
  <c r="G100" i="2"/>
  <c r="G124" i="2"/>
  <c r="G127" i="2"/>
  <c r="G145" i="2"/>
  <c r="G149" i="2"/>
  <c r="G161" i="2"/>
  <c r="I175" i="2"/>
  <c r="G168" i="2"/>
  <c r="G171" i="2"/>
  <c r="G175" i="2"/>
  <c r="G177" i="2"/>
  <c r="G181" i="2"/>
  <c r="G183" i="2"/>
  <c r="F168" i="2"/>
  <c r="F167" i="2" s="1"/>
  <c r="F175" i="2"/>
  <c r="F177" i="2"/>
  <c r="F181" i="2"/>
  <c r="F183" i="2"/>
  <c r="F171" i="2"/>
  <c r="F170" i="2" s="1"/>
  <c r="F161" i="2"/>
  <c r="F160" i="2" s="1"/>
  <c r="F159" i="2" s="1"/>
  <c r="F149" i="2"/>
  <c r="F148" i="2" s="1"/>
  <c r="F147" i="2" s="1"/>
  <c r="F145" i="2"/>
  <c r="F144" i="2" s="1"/>
  <c r="F140" i="2" s="1"/>
  <c r="F134" i="2"/>
  <c r="F133" i="2" s="1"/>
  <c r="F127" i="2"/>
  <c r="F126" i="2" s="1"/>
  <c r="F124" i="2"/>
  <c r="F123" i="2" s="1"/>
  <c r="F100" i="2"/>
  <c r="F99" i="2" s="1"/>
  <c r="F98" i="2" s="1"/>
  <c r="F93" i="2"/>
  <c r="F92" i="2" s="1"/>
  <c r="F91" i="2" s="1"/>
  <c r="F87" i="2"/>
  <c r="F86" i="2" s="1"/>
  <c r="F85" i="2" s="1"/>
  <c r="F84" i="2" s="1"/>
  <c r="F83" i="2" s="1"/>
  <c r="F78" i="2"/>
  <c r="F72" i="2"/>
  <c r="F70" i="2"/>
  <c r="F12" i="2"/>
  <c r="I139" i="2" l="1"/>
  <c r="F14" i="5"/>
  <c r="D163" i="5"/>
  <c r="E67" i="5"/>
  <c r="F67" i="5" s="1"/>
  <c r="F50" i="5"/>
  <c r="E49" i="5"/>
  <c r="F49" i="5" s="1"/>
  <c r="F139" i="2"/>
  <c r="F138" i="2" s="1"/>
  <c r="F77" i="2"/>
  <c r="F76" i="2" s="1"/>
  <c r="F75" i="2" s="1"/>
  <c r="F74" i="2" s="1"/>
  <c r="H181" i="2"/>
  <c r="H177" i="2"/>
  <c r="G170" i="2"/>
  <c r="H170" i="2" s="1"/>
  <c r="H171" i="2"/>
  <c r="G160" i="2"/>
  <c r="H161" i="2"/>
  <c r="G123" i="2"/>
  <c r="H123" i="2" s="1"/>
  <c r="H124" i="2"/>
  <c r="G99" i="2"/>
  <c r="H100" i="2"/>
  <c r="G86" i="2"/>
  <c r="H87" i="2"/>
  <c r="H70" i="2"/>
  <c r="G54" i="2"/>
  <c r="H55" i="2"/>
  <c r="G33" i="2"/>
  <c r="H34" i="2"/>
  <c r="H194" i="2"/>
  <c r="H183" i="2"/>
  <c r="H175" i="2"/>
  <c r="G167" i="2"/>
  <c r="H167" i="2" s="1"/>
  <c r="H168" i="2"/>
  <c r="G148" i="2"/>
  <c r="H149" i="2"/>
  <c r="G144" i="2"/>
  <c r="H145" i="2"/>
  <c r="G126" i="2"/>
  <c r="H126" i="2" s="1"/>
  <c r="H127" i="2"/>
  <c r="G92" i="2"/>
  <c r="G91" i="2" s="1"/>
  <c r="H93" i="2"/>
  <c r="H78" i="2"/>
  <c r="H72" i="2"/>
  <c r="G38" i="2"/>
  <c r="H39" i="2"/>
  <c r="G28" i="2"/>
  <c r="H29" i="2"/>
  <c r="H196" i="2"/>
  <c r="H192" i="2"/>
  <c r="G202" i="2"/>
  <c r="H203" i="2"/>
  <c r="H134" i="2"/>
  <c r="F11" i="2"/>
  <c r="H12" i="2"/>
  <c r="F18" i="5"/>
  <c r="F57" i="5"/>
  <c r="E85" i="5"/>
  <c r="F85" i="5" s="1"/>
  <c r="E40" i="5"/>
  <c r="F40" i="5" s="1"/>
  <c r="F41" i="5"/>
  <c r="E97" i="5"/>
  <c r="F97" i="5" s="1"/>
  <c r="F98" i="5"/>
  <c r="I9" i="2"/>
  <c r="I8" i="2" s="1"/>
  <c r="G191" i="2"/>
  <c r="G17" i="2"/>
  <c r="G133" i="2"/>
  <c r="G180" i="2"/>
  <c r="G179" i="2" s="1"/>
  <c r="F180" i="2"/>
  <c r="F179" i="2" s="1"/>
  <c r="I180" i="2"/>
  <c r="I179" i="2" s="1"/>
  <c r="I136" i="2"/>
  <c r="I17" i="2"/>
  <c r="I16" i="2" s="1"/>
  <c r="I15" i="2" s="1"/>
  <c r="I14" i="2" s="1"/>
  <c r="I134" i="2"/>
  <c r="F132" i="2"/>
  <c r="F131" i="2" s="1"/>
  <c r="F130" i="2" s="1"/>
  <c r="I191" i="2"/>
  <c r="I190" i="2" s="1"/>
  <c r="I189" i="2" s="1"/>
  <c r="I188" i="2" s="1"/>
  <c r="I187" i="2" s="1"/>
  <c r="F191" i="2"/>
  <c r="F190" i="2" s="1"/>
  <c r="F189" i="2" s="1"/>
  <c r="F188" i="2" s="1"/>
  <c r="F187" i="2" s="1"/>
  <c r="I59" i="2"/>
  <c r="I47" i="2"/>
  <c r="I46" i="2" s="1"/>
  <c r="G47" i="2"/>
  <c r="G59" i="2"/>
  <c r="H59" i="2" s="1"/>
  <c r="I69" i="2"/>
  <c r="G69" i="2"/>
  <c r="I90" i="2"/>
  <c r="I82" i="2" s="1"/>
  <c r="I122" i="2"/>
  <c r="I121" i="2" s="1"/>
  <c r="I120" i="2" s="1"/>
  <c r="I114" i="2" s="1"/>
  <c r="F151" i="2"/>
  <c r="F166" i="2"/>
  <c r="F174" i="2"/>
  <c r="F173" i="2" s="1"/>
  <c r="I151" i="2"/>
  <c r="I138" i="2"/>
  <c r="I174" i="2"/>
  <c r="I173" i="2" s="1"/>
  <c r="G174" i="2"/>
  <c r="G173" i="2" s="1"/>
  <c r="I166" i="2"/>
  <c r="F122" i="2"/>
  <c r="F121" i="2" s="1"/>
  <c r="F120" i="2" s="1"/>
  <c r="F114" i="2" s="1"/>
  <c r="F90" i="2"/>
  <c r="F89" i="2" s="1"/>
  <c r="F82" i="2" s="1"/>
  <c r="F69" i="2"/>
  <c r="F58" i="2" s="1"/>
  <c r="F57" i="2" s="1"/>
  <c r="F26" i="2" s="1"/>
  <c r="H160" i="2" l="1"/>
  <c r="G159" i="2"/>
  <c r="H159" i="2" s="1"/>
  <c r="F165" i="2"/>
  <c r="F164" i="2" s="1"/>
  <c r="F163" i="2" s="1"/>
  <c r="E163" i="5"/>
  <c r="F163" i="5" s="1"/>
  <c r="G166" i="2"/>
  <c r="H166" i="2" s="1"/>
  <c r="H179" i="2"/>
  <c r="G122" i="2"/>
  <c r="G121" i="2" s="1"/>
  <c r="G151" i="2"/>
  <c r="H151" i="2" s="1"/>
  <c r="H69" i="2"/>
  <c r="H180" i="2"/>
  <c r="G201" i="2"/>
  <c r="H202" i="2"/>
  <c r="G27" i="2"/>
  <c r="H28" i="2"/>
  <c r="G37" i="2"/>
  <c r="H38" i="2"/>
  <c r="G32" i="2"/>
  <c r="H33" i="2"/>
  <c r="G53" i="2"/>
  <c r="H54" i="2"/>
  <c r="H173" i="2"/>
  <c r="H174" i="2"/>
  <c r="G46" i="2"/>
  <c r="H46" i="2" s="1"/>
  <c r="H47" i="2"/>
  <c r="G132" i="2"/>
  <c r="H132" i="2" s="1"/>
  <c r="H133" i="2"/>
  <c r="G16" i="2"/>
  <c r="H17" i="2"/>
  <c r="G190" i="2"/>
  <c r="H191" i="2"/>
  <c r="G76" i="2"/>
  <c r="H77" i="2"/>
  <c r="H92" i="2"/>
  <c r="G140" i="2"/>
  <c r="H144" i="2"/>
  <c r="G147" i="2"/>
  <c r="H147" i="2" s="1"/>
  <c r="H148" i="2"/>
  <c r="G85" i="2"/>
  <c r="H86" i="2"/>
  <c r="G98" i="2"/>
  <c r="H98" i="2" s="1"/>
  <c r="H99" i="2"/>
  <c r="F10" i="2"/>
  <c r="H11" i="2"/>
  <c r="I58" i="2"/>
  <c r="I57" i="2" s="1"/>
  <c r="G58" i="2"/>
  <c r="I133" i="2"/>
  <c r="I132" i="2" s="1"/>
  <c r="I131" i="2" s="1"/>
  <c r="I130" i="2" s="1"/>
  <c r="I129" i="2" s="1"/>
  <c r="F129" i="2"/>
  <c r="I165" i="2"/>
  <c r="I164" i="2" s="1"/>
  <c r="I163" i="2" s="1"/>
  <c r="G131" i="2" l="1"/>
  <c r="G139" i="2"/>
  <c r="H122" i="2"/>
  <c r="I26" i="2"/>
  <c r="I7" i="2" s="1"/>
  <c r="I205" i="2" s="1"/>
  <c r="H27" i="2"/>
  <c r="G165" i="2"/>
  <c r="G164" i="2" s="1"/>
  <c r="G57" i="2"/>
  <c r="H58" i="2"/>
  <c r="G130" i="2"/>
  <c r="H131" i="2"/>
  <c r="G84" i="2"/>
  <c r="H85" i="2"/>
  <c r="H140" i="2"/>
  <c r="H91" i="2"/>
  <c r="G90" i="2"/>
  <c r="G75" i="2"/>
  <c r="H76" i="2"/>
  <c r="G189" i="2"/>
  <c r="H190" i="2"/>
  <c r="G15" i="2"/>
  <c r="H16" i="2"/>
  <c r="G120" i="2"/>
  <c r="H121" i="2"/>
  <c r="G52" i="2"/>
  <c r="H52" i="2" s="1"/>
  <c r="H53" i="2"/>
  <c r="G31" i="2"/>
  <c r="H31" i="2" s="1"/>
  <c r="H32" i="2"/>
  <c r="G36" i="2"/>
  <c r="H36" i="2" s="1"/>
  <c r="H37" i="2"/>
  <c r="G200" i="2"/>
  <c r="H201" i="2"/>
  <c r="F9" i="2"/>
  <c r="H10" i="2"/>
  <c r="H120" i="2" l="1"/>
  <c r="G114" i="2"/>
  <c r="G26" i="2"/>
  <c r="H165" i="2"/>
  <c r="G89" i="2"/>
  <c r="H90" i="2"/>
  <c r="G138" i="2"/>
  <c r="H138" i="2" s="1"/>
  <c r="H139" i="2"/>
  <c r="G199" i="2"/>
  <c r="H200" i="2"/>
  <c r="G14" i="2"/>
  <c r="H15" i="2"/>
  <c r="G188" i="2"/>
  <c r="H189" i="2"/>
  <c r="G74" i="2"/>
  <c r="H74" i="2" s="1"/>
  <c r="H75" i="2"/>
  <c r="G83" i="2"/>
  <c r="H83" i="2" s="1"/>
  <c r="H84" i="2"/>
  <c r="G129" i="2"/>
  <c r="H129" i="2" s="1"/>
  <c r="H130" i="2"/>
  <c r="H26" i="2"/>
  <c r="H57" i="2"/>
  <c r="G163" i="2"/>
  <c r="H163" i="2" s="1"/>
  <c r="H164" i="2"/>
  <c r="F8" i="2"/>
  <c r="F7" i="2" s="1"/>
  <c r="H9" i="2"/>
  <c r="H115" i="2"/>
  <c r="H114" i="2"/>
  <c r="G7" i="2" l="1"/>
  <c r="G187" i="2"/>
  <c r="H187" i="2" s="1"/>
  <c r="H188" i="2"/>
  <c r="H14" i="2"/>
  <c r="G198" i="2"/>
  <c r="H198" i="2" s="1"/>
  <c r="H199" i="2"/>
  <c r="G82" i="2"/>
  <c r="H82" i="2" s="1"/>
  <c r="H89" i="2"/>
  <c r="H8" i="2"/>
  <c r="G205" i="2" l="1"/>
  <c r="F205" i="2"/>
  <c r="H7" i="2"/>
  <c r="H205" i="2" l="1"/>
</calcChain>
</file>

<file path=xl/sharedStrings.xml><?xml version="1.0" encoding="utf-8"?>
<sst xmlns="http://schemas.openxmlformats.org/spreadsheetml/2006/main" count="1432" uniqueCount="290">
  <si>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</si>
  <si>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</si>
  <si>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</si>
  <si>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</si>
  <si>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</si>
  <si>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</si>
  <si>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</si>
  <si>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</si>
  <si>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</si>
  <si>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</si>
  <si>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</si>
  <si>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</si>
  <si>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</si>
  <si>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</si>
  <si>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</si>
  <si>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</si>
  <si>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</si>
  <si>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</si>
  <si>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</si>
  <si>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</si>
  <si>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</si>
  <si>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</si>
  <si>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</si>
  <si>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</si>
  <si>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650 202 01001 10 0000 151</t>
  </si>
  <si>
    <t>650 202 03003 10 0000 151</t>
  </si>
  <si>
    <t>650 202 03015 10 0000 151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</si>
  <si>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</si>
  <si>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</si>
  <si>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</si>
  <si>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</si>
  <si>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</si>
  <si>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</si>
  <si>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</si>
  <si>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</si>
  <si>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</si>
  <si>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</si>
  <si>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</si>
  <si>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</si>
  <si>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</si>
  <si>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</si>
  <si>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</si>
  <si>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</si>
  <si>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</si>
  <si>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</si>
  <si>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</si>
  <si>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</si>
  <si>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Прочие межбюджетные трансферты общего характера</t>
  </si>
  <si>
    <t>ППП</t>
  </si>
  <si>
    <t>000</t>
  </si>
  <si>
    <t>0400000</t>
  </si>
  <si>
    <t>0407061</t>
  </si>
  <si>
    <t>0500000</t>
  </si>
  <si>
    <t>0510000</t>
  </si>
  <si>
    <t>0550000</t>
  </si>
  <si>
    <t>0550059</t>
  </si>
  <si>
    <t>0590000</t>
  </si>
  <si>
    <t>0590059</t>
  </si>
  <si>
    <t>0517061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</si>
  <si>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</si>
  <si>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</si>
  <si>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</si>
  <si>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0600000</t>
  </si>
  <si>
    <t>0610000</t>
  </si>
  <si>
    <t>0610059</t>
  </si>
  <si>
    <t>0000000</t>
  </si>
  <si>
    <t>2517040</t>
  </si>
  <si>
    <t>121</t>
  </si>
  <si>
    <t>2510204</t>
  </si>
  <si>
    <t>122</t>
  </si>
  <si>
    <t>244</t>
  </si>
  <si>
    <t>852</t>
  </si>
  <si>
    <t>1417020</t>
  </si>
  <si>
    <t>870</t>
  </si>
  <si>
    <t>1327061</t>
  </si>
  <si>
    <t>2202119</t>
  </si>
  <si>
    <t>2312134</t>
  </si>
  <si>
    <t>2510240</t>
  </si>
  <si>
    <t>111</t>
  </si>
  <si>
    <t>112</t>
  </si>
  <si>
    <t>5005118</t>
  </si>
  <si>
    <t>1412108</t>
  </si>
  <si>
    <t>1422123</t>
  </si>
  <si>
    <t>1712128</t>
  </si>
  <si>
    <t>242</t>
  </si>
  <si>
    <t>1272108</t>
  </si>
  <si>
    <t>1222108</t>
  </si>
  <si>
    <t>1517061</t>
  </si>
  <si>
    <t>КУЛЬТУРА, КИНЕМАТОГРАФИЯ</t>
  </si>
  <si>
    <t>ФИЗИЧЕСКАЯ КУЛЬТУРА И СПОРТ</t>
  </si>
  <si>
    <t>МЕЖБЮДЖЕТНЫЕ ТРАНСФЕРТЫ ОБЩЕГО ХАРАКТЕРА БЮДЖЕТАМ СУБЪЕКТОВ РОССИЙСКОЙ ФЕДЕРАЦИИ И МУНИЦИПАЛЬНЫХ ОБРАЗОВАНИЙ</t>
  </si>
  <si>
    <t>540</t>
  </si>
  <si>
    <t>2517080</t>
  </si>
  <si>
    <t>Расходы на содержание главы муниципального образования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</si>
  <si>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</si>
  <si>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</si>
  <si>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</si>
  <si>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</si>
  <si>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</si>
  <si>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Управление Резервным фондом</t>
  </si>
  <si>
    <t>Резервные средства</t>
  </si>
  <si>
    <t>Расходы городских и сельских поселений по софинансированию муниципальных программ</t>
  </si>
  <si>
    <t>Реализация мероприятий развития российского казачества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</si>
  <si>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</si>
  <si>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2510059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</si>
  <si>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</si>
  <si>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</si>
  <si>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Прочие мероприятия органов местного самоуправления</t>
  </si>
  <si>
    <t>Субвенции на осуществление первичного воинского учета на территориях , где отсутствуют военные комиссариаты (федеральный бюджет)</t>
  </si>
  <si>
    <t>Субвенции на 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 – 2020 годах" за счет средств бюджета автономного округа</t>
  </si>
  <si>
    <t>1315931</t>
  </si>
  <si>
    <t>Общеэкономические вопросы</t>
  </si>
  <si>
    <t>1710059</t>
  </si>
  <si>
    <t>Закупка товаров, работ, услуг в сфере информационно-коммуникационных технологий</t>
  </si>
  <si>
    <t>Услуги в области информационных технологий</t>
  </si>
  <si>
    <t>Жилищное хозяйство</t>
  </si>
  <si>
    <t>Расходы местного бюджета на софинансирование государственных программ</t>
  </si>
  <si>
    <t>1217060</t>
  </si>
  <si>
    <t>Закупка товаров, работ, услуг в целях капитального ремонта государственного (муниципального) имущества</t>
  </si>
  <si>
    <t>243</t>
  </si>
  <si>
    <t>Реализация мероприятий муниципальной программы</t>
  </si>
  <si>
    <t>3302108</t>
  </si>
  <si>
    <t>Субсидии на модернизацию общедоступных муниципальных библиотек</t>
  </si>
  <si>
    <t>0515418</t>
  </si>
  <si>
    <t>Расходы по переданным полномочиям поселениями</t>
  </si>
  <si>
    <t>Иные межбюджетные трансферты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</si>
  <si>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 видов расходов классификации расходов бюджета сельского поселения Светлый в ведомственной структуре расходов на 2015 год</t>
  </si>
  <si>
    <t>тыс.руб.</t>
  </si>
  <si>
    <t>Распределение бюджетных ассигнований по разделам, подразделам классификации расходов бюджета сельского поселения Светлый на 2015 год</t>
  </si>
  <si>
    <t/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</si>
  <si>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</si>
  <si>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</si>
  <si>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</si>
  <si>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</si>
  <si>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Подпрограмма "Обеспечение прав граждан на доступ к культурным ценностям и информации"</t>
  </si>
  <si>
    <t>Подпрограмма  «Библиотечное дело»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</si>
  <si>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</si>
  <si>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</si>
  <si>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</si>
  <si>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</si>
  <si>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 «Народное творчество и традиционная культура»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</si>
  <si>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</si>
  <si>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</si>
  <si>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</si>
  <si>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</si>
  <si>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</si>
  <si>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</si>
  <si>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</si>
  <si>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1200000</t>
  </si>
  <si>
    <t>Подпрограмма "Создание условий для обеспечения качественными коммунальными услугами"</t>
  </si>
  <si>
    <t>1210000</t>
  </si>
  <si>
    <t>Подпрограмма "Содействие проведению капитального ремонта многоквартирных домов"</t>
  </si>
  <si>
    <t>1220000</t>
  </si>
  <si>
    <t>Подпрограмма "Обеспечение реализации государственной программы"</t>
  </si>
  <si>
    <t>1270000</t>
  </si>
  <si>
    <t>1300000</t>
  </si>
  <si>
    <t>Подпрограмма "Профилактика правонарушений"</t>
  </si>
  <si>
    <t>1310000</t>
  </si>
  <si>
    <t>Подпрограмма "Профилактика незаконного оборота и потребления наркотических средств и психотропных веществ"</t>
  </si>
  <si>
    <t>1320000</t>
  </si>
  <si>
    <t>1400000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</si>
  <si>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</si>
  <si>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1410000</t>
  </si>
  <si>
    <t>Подпрограмма "Укрепление пожарной безопасности"</t>
  </si>
  <si>
    <t>1420000</t>
  </si>
  <si>
    <t>1500000</t>
  </si>
  <si>
    <t>Подпрограмма "Регулирование качества окружающей среды"</t>
  </si>
  <si>
    <t>1510000</t>
  </si>
  <si>
    <t>1700000</t>
  </si>
  <si>
    <t>Подпрограмма «Развитие информационного сообщества и обеспечение деятельности органов местного самоуправления»</t>
  </si>
  <si>
    <t>1710000</t>
  </si>
  <si>
    <t>2200000</t>
  </si>
  <si>
    <t>2300000</t>
  </si>
  <si>
    <t>Подпрограмма «Профилактика экстремизма»</t>
  </si>
  <si>
    <t>2310000</t>
  </si>
  <si>
    <t>2500000</t>
  </si>
  <si>
    <t>2510000</t>
  </si>
  <si>
    <t>Межбюджетные трансферты</t>
  </si>
  <si>
    <t>500</t>
  </si>
  <si>
    <t>Муниципальная программа "Благоустройство территории сельского поселения Светлый"</t>
  </si>
  <si>
    <t>3300000</t>
  </si>
  <si>
    <t>Непрограммные расходы</t>
  </si>
  <si>
    <t>5000000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</si>
  <si>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2015 год.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</si>
  <si>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2015 год</t>
  </si>
  <si>
    <t>Доходы бюджета сельского поселения Светлый на 2015 год</t>
  </si>
  <si>
    <t>000 202 01000 00 0000 151</t>
  </si>
  <si>
    <t>000 202 03000 00 0000 151</t>
  </si>
  <si>
    <t>000 202 04000 00 0000 151</t>
  </si>
  <si>
    <t>650 202 04999 10 0000 151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</si>
  <si>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</si>
  <si>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</si>
  <si>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</si>
  <si>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</si>
  <si>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Реализация мероприятий муниципальной программы  «Управление муниципальным имуществом в Березовском районе на 2014-2018 годы»</t>
  </si>
  <si>
    <t>Реализация мероприятий муниципальной программы "Защита населения и территорий от чрезвычайных ситуаций, обеспечение пожарной безопасности в Березовском районе на 2014-2020 годы"</t>
  </si>
  <si>
    <t>Реализация мероприятий по укрепления пожарной безопасности в Березовском районе</t>
  </si>
  <si>
    <t>Реализация мероприятий муниципальной программы "Развитие жилищно-коммунального комплекса и повышение энергетической эффективности в Березовском районе на 2014-2020 годы"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</si>
  <si>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</si>
  <si>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</si>
  <si>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</si>
  <si>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</si>
  <si>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</si>
  <si>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</si>
  <si>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Муниципальная программа "Совершенствование муниципального управления сельского поселения Светлый на 2014 год и плановый период 2015-2018 годов"</t>
  </si>
  <si>
    <t>Подпрограмма "Совершенствование системы управления в администрации сельского поселения Светлый"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</si>
  <si>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2014 – 2020 годы"</t>
  </si>
  <si>
    <t>Муниципальная программа  "Доступная среда в сельском поселении Светлый на 2014 – 2017 годы"</t>
  </si>
  <si>
    <t>Муниципальная программа "Обеспечение прав и законных интересов населения сельского поселения Светлый в отдельных сферах жизнедеятельности в 2014-2020 годах"</t>
  </si>
  <si>
    <t>Муниципальная программа "Обеспечение экологической безопасности сельского поселения Светлый на 2014-2020 годы"</t>
  </si>
  <si>
    <t>Муниципальная программа «Управление муниципальным имуществом в сельском поселении Светлый на 2014-2018 годы»</t>
  </si>
  <si>
    <t>Реализация мероприятий муниципальной программы  «Управление муниципальным имуществом в сельском поселении Светлый на 2014-2018 годы»</t>
  </si>
  <si>
    <t>Муниципальная программа «О реализации государственной политики по профилактике экстремизма и развитию российского казачества в сельском поселении Светлый на 2014-2018 годы»</t>
  </si>
  <si>
    <t>Реализация мероприятий муниципальной программы "Защита населения и территорий от чрезвычайных ситуаций, обеспечение пожарной безопасности в сельском поселении Светлый на 2014-2020 годы"</t>
  </si>
  <si>
    <t>Реализация мероприятий по укрепления пожарной безопасности в сельском поселении Светлый</t>
  </si>
  <si>
    <t>Муниципальная программа «Информационное общество сельского поселения Светлый на 2014-2018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</si>
  <si>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2014 – 2020 годы"</t>
  </si>
  <si>
    <t>Реализация мероприятий муниципальной программы "Развитие жилищно-коммунального комплекса и повышение энергетической эффективности в сельском поселении Светлый на 2014-2020 годы"</t>
  </si>
  <si>
    <t>Муниципальная программа "Развитие культуры и туризма в сельском поселении Светлый на 2014-2018 годы"</t>
  </si>
  <si>
    <t>Муниципальная программа "Развитие физической культуры, спорта и молодежной политики в сельском поселении Светлый на 2014-2018 годы"</t>
  </si>
  <si>
    <t>Реализация мероприятий муниципальной программы "Развитие жилищно-коммунального комплекса и повышение энергетической эффективности в сельском поселении Светлый, на 2014-2020 годы"</t>
  </si>
  <si>
    <t>182 106 06043 10 1000 110</t>
  </si>
  <si>
    <t>182 106 06033 10 1000 110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</si>
  <si>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</si>
  <si>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</si>
  <si>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Социальное обеспечение и иные выплаты населению</t>
  </si>
  <si>
    <t>Иные выплаты населению</t>
  </si>
  <si>
    <t>Исполнение судебных актов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</si>
  <si>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ХМАО-Югре на 2014-2020 годы"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</si>
  <si>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</si>
  <si>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</si>
  <si>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</si>
  <si>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</si>
  <si>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Подпрограмма "Дети Югры"</t>
  </si>
  <si>
    <t>Мероприятия по организации отдыха и оздоровления детей</t>
  </si>
  <si>
    <t>Другие вопросы в области национальной безопасности и правоохранительной деятельности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</si>
  <si>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</si>
  <si>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Муниципальная программа "Социальная поддержка жителей сельского поселения Светлый на 2014 – 2018 годы"</t>
  </si>
  <si>
    <t>Муниципальная программа  "Доступная среда в Березовском районе на 2014 – 2017 годы"</t>
  </si>
  <si>
    <t>Уплата налога на имущество организаций и земельного налога</t>
  </si>
  <si>
    <t>итого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</si>
  <si>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муниципальной программы "Содействие занятости населения в Березовском районе на 2014 – 2020 годы"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</si>
  <si>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муниципальной программы "Содействие занятости населения в сельском поселении Светлый на 2014 – 2020 годы"</t>
  </si>
  <si>
    <t>Субсидии на создание условий для деятельности народных дружин в рамках подпрограммы "Профилактика правонарушения" муниципальной программы "Обеспечение прав и законных интересов населения сельского поселения Светлый в отдельных сферах жизнедеятельности в 2014-2020 годах"</t>
  </si>
  <si>
    <t>Источники внутреннего финансирования дефицита бюджета сельского поселения Светлый на 2015 год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</si>
  <si>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</si>
  <si>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</si>
  <si>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</si>
  <si>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отклонение от плана в абсол. выражении</t>
  </si>
  <si>
    <t>администрация сельского поселения Светлый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</si>
  <si>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</si>
  <si>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</si>
  <si>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</si>
  <si>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</si>
  <si>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</si>
  <si>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</si>
  <si>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</si>
  <si>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% исполнения</t>
  </si>
  <si>
    <t>182 101 02020 01 0000 110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</si>
  <si>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</si>
  <si>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</si>
  <si>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</si>
  <si>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</si>
  <si>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650 116 90050 10 0000 140</t>
  </si>
  <si>
    <t>161 116 00000 00 0000 000</t>
  </si>
  <si>
    <t>161 116 33050 10 6000 110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</si>
  <si>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</si>
  <si>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</si>
  <si>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Приложение 1                                                                           к проекту решения Совета депутатов сельского поселения Светлый       от 00.00.2016 №000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</si>
  <si>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</si>
  <si>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предприяти, в том числе казенных)</t>
  </si>
  <si>
    <t>650 202 00000 00 0000 000</t>
  </si>
  <si>
    <t>Безвозмездные поступления от других бюджетов бюджетной системы Росссийской Федерации</t>
  </si>
  <si>
    <t>650 202 01009 10 0000 151</t>
  </si>
  <si>
    <t xml:space="preserve">Дотации бюджетам на поощрение достижения наилучших показателей деятельности органов испонительной власти субъектов Российской Федерации и органов местного самоуправления </t>
  </si>
  <si>
    <t>650 202 01999 10 0000 151</t>
  </si>
  <si>
    <t>Прочие дотации бюджетам сельских поселений</t>
  </si>
  <si>
    <t>650 202 04012 10 0000 151</t>
  </si>
  <si>
    <t>650 207 05030 10 0000 180</t>
  </si>
  <si>
    <t>Прочие безвозмездные поступления</t>
  </si>
  <si>
    <t>Исполнено за 12 месяцев</t>
  </si>
  <si>
    <t>Отклонение от плана в абсол. выражении</t>
  </si>
  <si>
    <t xml:space="preserve">Утвержденно решением Совета депутатов сельского поселения Светлый                               от 29.12.2015 № 127  </t>
  </si>
  <si>
    <t>Исполнено за 12 месяцев 2015 года</t>
  </si>
  <si>
    <t>Управление резервным фондом</t>
  </si>
  <si>
    <t>Приложение 3                                                                              к проекту решения Совета депутатов сельского поселения Светлый       от 00.00.2016 №000</t>
  </si>
  <si>
    <t>Приложение 2                                                                                                                            к проекту решения Совета депутатов сельского поселения Светлый       от 00.00.2016 №000</t>
  </si>
  <si>
    <t>Приложение 4                                                                                     к решению Совета депутатов сельского поселения Светлый       от 00.00.2016 №000</t>
  </si>
  <si>
    <t>Приложение 5                                                                                                            к проекту решения Совета депутатов сельского поселения Светлый       от 00.00.2016 №000</t>
  </si>
  <si>
    <t>Приложение 6                                                                                                                   к проекту решения Совета депутатов сельского поселения Светлый       от 00.00.2016 №000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</si>
</sst>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00"/>
    <numFmt numFmtId="165" formatCode="00"/>
    <numFmt numFmtId="166" formatCode="0000000"/>
    <numFmt numFmtId="167" formatCode="0000"/>
    <numFmt numFmtId="168" formatCode="000;;"/>
    <numFmt numFmtId="169" formatCode="00;;"/>
    <numFmt numFmtId="170" formatCode="#,##0.0_ ;[Red]\-#,##0.0\ "/>
    <numFmt numFmtId="171" formatCode="#,##0.00;[Red]\-#,##0.00;0.00"/>
    <numFmt numFmtId="172" formatCode="#,##0.00_ ;[Red]\-#,##0.00\ "/>
    <numFmt numFmtId="173" formatCode="#,##0.000;[Red]\-#,##0.000;0.000"/>
    <numFmt numFmtId="174" formatCode="#,##0.0000;[Red]\-#,##0.0000;0.0000"/>
    <numFmt numFmtId="175" formatCode="0.0"/>
    <numFmt numFmtId="176" formatCode="#,##0.0000_ ;[Red]\-#,##0.0000\ "/>
    <numFmt numFmtId="177" formatCode="#,##0;[Red]\-#,##0;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62">
    <xf numFmtId="0" fontId="0" fillId="0" borderId="0" xfId="0"/>
    <xf numFmtId="0" fontId="5" fillId="0" borderId="0" xfId="0" applyFont="1" applyAlignment="1">
      <alignment horizontal="right" vertical="center" wrapText="1"/>
    </xf>
    <xf numFmtId="0" fontId="0" fillId="0" borderId="0" xfId="0" applyFill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8" fillId="0" borderId="0" xfId="0" applyFont="1" applyFill="1" applyAlignment="1">
      <alignment horizontal="right"/>
    </xf>
    <xf numFmtId="0" fontId="1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68" fontId="12" fillId="0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/>
    <xf numFmtId="168" fontId="11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/>
    <xf numFmtId="164" fontId="11" fillId="0" borderId="1" xfId="2" applyNumberFormat="1" applyFont="1" applyFill="1" applyBorder="1" applyAlignment="1" applyProtection="1">
      <alignment horizontal="center" vertical="center"/>
      <protection hidden="1"/>
    </xf>
    <xf numFmtId="171" fontId="16" fillId="0" borderId="1" xfId="0" applyNumberFormat="1" applyFont="1" applyFill="1" applyBorder="1"/>
    <xf numFmtId="4" fontId="3" fillId="0" borderId="1" xfId="0" applyNumberFormat="1" applyFont="1" applyBorder="1" applyAlignment="1">
      <alignment horizontal="center" vertical="center"/>
    </xf>
    <xf numFmtId="171" fontId="16" fillId="0" borderId="1" xfId="0" applyNumberFormat="1" applyFont="1" applyFill="1" applyBorder="1" applyAlignment="1"/>
    <xf numFmtId="171" fontId="12" fillId="0" borderId="1" xfId="2" applyNumberFormat="1" applyFont="1" applyFill="1" applyBorder="1" applyAlignment="1" applyProtection="1">
      <alignment horizontal="right" vertical="center"/>
      <protection hidden="1"/>
    </xf>
    <xf numFmtId="171" fontId="11" fillId="0" borderId="1" xfId="2" applyNumberFormat="1" applyFont="1" applyFill="1" applyBorder="1" applyAlignment="1" applyProtection="1">
      <alignment horizontal="right" vertical="center"/>
      <protection hidden="1"/>
    </xf>
    <xf numFmtId="2" fontId="11" fillId="0" borderId="1" xfId="2" applyNumberFormat="1" applyFont="1" applyFill="1" applyBorder="1" applyAlignment="1" applyProtection="1">
      <alignment horizontal="right" vertical="center"/>
      <protection hidden="1"/>
    </xf>
    <xf numFmtId="172" fontId="8" fillId="0" borderId="0" xfId="0" applyNumberFormat="1" applyFont="1" applyFill="1"/>
    <xf numFmtId="0" fontId="5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right"/>
    </xf>
    <xf numFmtId="0" fontId="8" fillId="0" borderId="0" xfId="0" applyFont="1" applyFill="1" applyBorder="1"/>
    <xf numFmtId="171" fontId="12" fillId="0" borderId="0" xfId="2" applyNumberFormat="1" applyFont="1" applyFill="1" applyBorder="1" applyAlignment="1" applyProtection="1">
      <protection hidden="1"/>
    </xf>
    <xf numFmtId="0" fontId="2" fillId="0" borderId="1" xfId="0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 applyProtection="1">
      <alignment horizontal="left" vertical="top" wrapText="1"/>
      <protection hidden="1"/>
    </xf>
    <xf numFmtId="166" fontId="11" fillId="0" borderId="1" xfId="2" applyNumberFormat="1" applyFont="1" applyFill="1" applyBorder="1" applyAlignment="1" applyProtection="1">
      <alignment horizontal="center" vertical="center"/>
      <protection hidden="1"/>
    </xf>
    <xf numFmtId="166" fontId="12" fillId="0" borderId="1" xfId="2" applyNumberFormat="1" applyFont="1" applyFill="1" applyBorder="1" applyAlignment="1" applyProtection="1">
      <alignment horizontal="center" vertical="center"/>
      <protection hidden="1"/>
    </xf>
    <xf numFmtId="164" fontId="11" fillId="0" borderId="1" xfId="2" applyNumberFormat="1" applyFont="1" applyFill="1" applyBorder="1" applyAlignment="1" applyProtection="1">
      <alignment horizontal="left" vertical="center" wrapText="1"/>
      <protection hidden="1"/>
    </xf>
    <xf numFmtId="165" fontId="11" fillId="0" borderId="1" xfId="2" applyNumberFormat="1" applyFont="1" applyFill="1" applyBorder="1" applyAlignment="1" applyProtection="1">
      <alignment horizontal="right" vertical="center"/>
      <protection hidden="1"/>
    </xf>
    <xf numFmtId="165" fontId="11" fillId="0" borderId="1" xfId="2" applyNumberFormat="1" applyFont="1" applyFill="1" applyBorder="1" applyAlignment="1" applyProtection="1">
      <alignment horizontal="left" vertical="center"/>
      <protection hidden="1"/>
    </xf>
    <xf numFmtId="169" fontId="11" fillId="0" borderId="1" xfId="2" applyNumberFormat="1" applyFont="1" applyFill="1" applyBorder="1" applyAlignment="1" applyProtection="1">
      <alignment horizontal="right" vertical="center"/>
      <protection hidden="1"/>
    </xf>
    <xf numFmtId="169" fontId="11" fillId="0" borderId="1" xfId="2" applyNumberFormat="1" applyFont="1" applyFill="1" applyBorder="1" applyAlignment="1" applyProtection="1">
      <alignment horizontal="left" vertical="center"/>
      <protection hidden="1"/>
    </xf>
    <xf numFmtId="167" fontId="11" fillId="0" borderId="1" xfId="2" applyNumberFormat="1" applyFont="1" applyFill="1" applyBorder="1" applyAlignment="1" applyProtection="1">
      <alignment horizontal="left" vertical="center" wrapText="1"/>
      <protection hidden="1"/>
    </xf>
    <xf numFmtId="171" fontId="12" fillId="0" borderId="1" xfId="2" applyNumberFormat="1" applyFont="1" applyFill="1" applyBorder="1" applyAlignment="1" applyProtection="1">
      <protection hidden="1"/>
    </xf>
    <xf numFmtId="0" fontId="0" fillId="0" borderId="0" xfId="0" applyFont="1" applyFill="1" applyAlignment="1">
      <alignment horizontal="left"/>
    </xf>
    <xf numFmtId="166" fontId="11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8" fillId="0" borderId="1" xfId="2" applyNumberFormat="1" applyFont="1" applyFill="1" applyBorder="1" applyAlignment="1" applyProtection="1">
      <alignment horizontal="center" vertical="center"/>
      <protection hidden="1"/>
    </xf>
    <xf numFmtId="171" fontId="12" fillId="0" borderId="1" xfId="2" applyNumberFormat="1" applyFont="1" applyFill="1" applyBorder="1" applyAlignment="1" applyProtection="1">
      <alignment horizontal="right"/>
      <protection hidden="1"/>
    </xf>
    <xf numFmtId="164" fontId="12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2" fillId="0" borderId="1" xfId="2" applyNumberFormat="1" applyFont="1" applyFill="1" applyBorder="1" applyAlignment="1" applyProtection="1">
      <alignment horizontal="center"/>
      <protection hidden="1"/>
    </xf>
    <xf numFmtId="167" fontId="12" fillId="0" borderId="1" xfId="2" applyNumberFormat="1" applyFont="1" applyFill="1" applyBorder="1" applyAlignment="1" applyProtection="1">
      <alignment horizontal="center" vertical="center" wrapText="1"/>
      <protection hidden="1"/>
    </xf>
    <xf numFmtId="169" fontId="12" fillId="0" borderId="1" xfId="2" applyNumberFormat="1" applyFont="1" applyFill="1" applyBorder="1" applyAlignment="1" applyProtection="1">
      <alignment horizontal="right" vertical="center"/>
      <protection hidden="1"/>
    </xf>
    <xf numFmtId="169" fontId="12" fillId="0" borderId="1" xfId="2" applyNumberFormat="1" applyFont="1" applyFill="1" applyBorder="1" applyAlignment="1" applyProtection="1">
      <alignment horizontal="left" vertical="center"/>
      <protection hidden="1"/>
    </xf>
    <xf numFmtId="167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174" fontId="11" fillId="0" borderId="1" xfId="2" applyNumberFormat="1" applyFont="1" applyFill="1" applyBorder="1" applyAlignment="1" applyProtection="1">
      <alignment horizontal="right" vertical="center"/>
      <protection hidden="1"/>
    </xf>
    <xf numFmtId="166" fontId="12" fillId="0" borderId="1" xfId="2" applyNumberFormat="1" applyFont="1" applyFill="1" applyBorder="1" applyAlignment="1" applyProtection="1">
      <alignment horizontal="left" vertical="center" wrapText="1"/>
      <protection hidden="1"/>
    </xf>
    <xf numFmtId="166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2" applyNumberFormat="1" applyFont="1" applyFill="1" applyBorder="1" applyAlignment="1" applyProtection="1">
      <alignment horizontal="left" vertical="top" wrapText="1"/>
      <protection hidden="1"/>
    </xf>
    <xf numFmtId="164" fontId="12" fillId="0" borderId="1" xfId="2" applyNumberFormat="1" applyFont="1" applyFill="1" applyBorder="1" applyAlignment="1" applyProtection="1">
      <alignment horizontal="left" vertical="top" wrapText="1"/>
      <protection hidden="1"/>
    </xf>
    <xf numFmtId="0" fontId="8" fillId="0" borderId="0" xfId="0" applyFont="1" applyFill="1" applyAlignment="1">
      <alignment horizontal="left"/>
    </xf>
    <xf numFmtId="0" fontId="12" fillId="0" borderId="1" xfId="2" applyNumberFormat="1" applyFont="1" applyFill="1" applyBorder="1" applyAlignment="1" applyProtection="1">
      <alignment horizontal="left"/>
      <protection hidden="1"/>
    </xf>
    <xf numFmtId="167" fontId="12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2" fillId="2" borderId="1" xfId="2" applyNumberFormat="1" applyFont="1" applyFill="1" applyBorder="1" applyAlignment="1" applyProtection="1">
      <alignment horizontal="center"/>
      <protection hidden="1"/>
    </xf>
    <xf numFmtId="167" fontId="11" fillId="2" borderId="1" xfId="2" applyNumberFormat="1" applyFont="1" applyFill="1" applyBorder="1" applyAlignment="1" applyProtection="1">
      <alignment wrapText="1"/>
      <protection hidden="1"/>
    </xf>
    <xf numFmtId="165" fontId="11" fillId="2" borderId="1" xfId="2" applyNumberFormat="1" applyFont="1" applyFill="1" applyBorder="1" applyAlignment="1" applyProtection="1">
      <protection hidden="1"/>
    </xf>
    <xf numFmtId="171" fontId="11" fillId="2" borderId="1" xfId="2" applyNumberFormat="1" applyFont="1" applyFill="1" applyBorder="1" applyAlignment="1" applyProtection="1">
      <protection hidden="1"/>
    </xf>
    <xf numFmtId="171" fontId="12" fillId="2" borderId="1" xfId="2" applyNumberFormat="1" applyFont="1" applyFill="1" applyBorder="1" applyAlignment="1" applyProtection="1">
      <protection hidden="1"/>
    </xf>
    <xf numFmtId="173" fontId="11" fillId="0" borderId="1" xfId="2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Alignment="1">
      <alignment horizontal="center" vertical="center"/>
    </xf>
    <xf numFmtId="170" fontId="0" fillId="0" borderId="0" xfId="0" applyNumberFormat="1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72" fontId="11" fillId="0" borderId="1" xfId="2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17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top" wrapText="1"/>
    </xf>
    <xf numFmtId="2" fontId="17" fillId="0" borderId="1" xfId="0" applyNumberFormat="1" applyFont="1" applyFill="1" applyBorder="1" applyAlignment="1">
      <alignment horizontal="right" wrapText="1"/>
    </xf>
    <xf numFmtId="2" fontId="16" fillId="0" borderId="1" xfId="0" applyNumberFormat="1" applyFont="1" applyFill="1" applyBorder="1" applyAlignment="1">
      <alignment horizontal="right" wrapText="1"/>
    </xf>
    <xf numFmtId="2" fontId="16" fillId="0" borderId="1" xfId="0" applyNumberFormat="1" applyFont="1" applyFill="1" applyBorder="1" applyAlignment="1">
      <alignment horizontal="right"/>
    </xf>
    <xf numFmtId="2" fontId="12" fillId="0" borderId="1" xfId="2" applyNumberFormat="1" applyFont="1" applyFill="1" applyBorder="1" applyAlignment="1" applyProtection="1">
      <alignment horizontal="right" vertical="center"/>
      <protection hidden="1"/>
    </xf>
    <xf numFmtId="2" fontId="12" fillId="0" borderId="1" xfId="2" applyNumberFormat="1" applyFont="1" applyFill="1" applyBorder="1" applyAlignment="1" applyProtection="1">
      <alignment horizontal="right"/>
      <protection hidden="1"/>
    </xf>
    <xf numFmtId="1" fontId="17" fillId="0" borderId="1" xfId="0" applyNumberFormat="1" applyFont="1" applyFill="1" applyBorder="1" applyAlignment="1">
      <alignment horizontal="right" wrapText="1"/>
    </xf>
    <xf numFmtId="177" fontId="12" fillId="0" borderId="2" xfId="2" applyNumberFormat="1" applyFont="1" applyFill="1" applyBorder="1" applyAlignment="1" applyProtection="1">
      <alignment horizontal="right" vertical="center"/>
      <protection hidden="1"/>
    </xf>
    <xf numFmtId="177" fontId="11" fillId="0" borderId="1" xfId="2" applyNumberFormat="1" applyFont="1" applyFill="1" applyBorder="1" applyAlignment="1" applyProtection="1">
      <alignment horizontal="right" vertical="center"/>
      <protection hidden="1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11" fillId="2" borderId="1" xfId="2" applyNumberFormat="1" applyFont="1" applyFill="1" applyBorder="1" applyAlignment="1" applyProtection="1">
      <alignment horizontal="center"/>
      <protection hidden="1"/>
    </xf>
    <xf numFmtId="177" fontId="12" fillId="2" borderId="1" xfId="2" applyNumberFormat="1" applyFont="1" applyFill="1" applyBorder="1" applyAlignment="1" applyProtection="1">
      <alignment horizontal="center"/>
      <protection hidden="1"/>
    </xf>
    <xf numFmtId="0" fontId="4" fillId="0" borderId="1" xfId="0" applyFont="1" applyBorder="1" applyAlignment="1">
      <alignment vertical="center" wrapText="1"/>
    </xf>
    <xf numFmtId="177" fontId="12" fillId="0" borderId="1" xfId="2" applyNumberFormat="1" applyFont="1" applyFill="1" applyBorder="1" applyAlignment="1" applyProtection="1">
      <alignment horizontal="right" vertical="center"/>
      <protection hidden="1"/>
    </xf>
    <xf numFmtId="171" fontId="14" fillId="0" borderId="1" xfId="2" applyNumberFormat="1" applyFont="1" applyFill="1" applyBorder="1" applyAlignment="1" applyProtection="1">
      <alignment horizontal="right"/>
      <protection hidden="1"/>
    </xf>
    <xf numFmtId="171" fontId="11" fillId="0" borderId="1" xfId="2" applyNumberFormat="1" applyFont="1" applyFill="1" applyBorder="1" applyAlignment="1" applyProtection="1">
      <alignment horizontal="right"/>
      <protection hidden="1"/>
    </xf>
    <xf numFmtId="171" fontId="14" fillId="0" borderId="1" xfId="2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2" fontId="8" fillId="0" borderId="0" xfId="0" applyNumberFormat="1" applyFont="1"/>
    <xf numFmtId="171" fontId="12" fillId="2" borderId="1" xfId="2" applyNumberFormat="1" applyFont="1" applyFill="1" applyBorder="1" applyAlignment="1" applyProtection="1">
      <alignment horizontal="right" vertical="center"/>
      <protection hidden="1"/>
    </xf>
    <xf numFmtId="1" fontId="16" fillId="0" borderId="1" xfId="0" applyNumberFormat="1" applyFont="1" applyFill="1" applyBorder="1" applyAlignment="1">
      <alignment horizontal="right" wrapText="1"/>
    </xf>
    <xf numFmtId="171" fontId="11" fillId="0" borderId="1" xfId="5" applyNumberFormat="1" applyFont="1" applyFill="1" applyBorder="1" applyAlignment="1" applyProtection="1">
      <alignment horizontal="right" vertical="center"/>
      <protection hidden="1"/>
    </xf>
    <xf numFmtId="164" fontId="11" fillId="0" borderId="1" xfId="5" applyNumberFormat="1" applyFont="1" applyFill="1" applyBorder="1" applyAlignment="1" applyProtection="1">
      <alignment horizontal="left" vertical="center" wrapText="1"/>
      <protection hidden="1"/>
    </xf>
    <xf numFmtId="171" fontId="16" fillId="0" borderId="1" xfId="0" applyNumberFormat="1" applyFont="1" applyFill="1" applyBorder="1" applyAlignment="1">
      <alignment vertical="center"/>
    </xf>
    <xf numFmtId="164" fontId="11" fillId="2" borderId="1" xfId="5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  <xf numFmtId="164" fontId="12" fillId="0" borderId="1" xfId="2" applyNumberFormat="1" applyFont="1" applyFill="1" applyBorder="1" applyAlignment="1" applyProtection="1">
      <alignment horizontal="center" vertical="center"/>
      <protection hidden="1"/>
    </xf>
    <xf numFmtId="165" fontId="12" fillId="0" borderId="1" xfId="2" applyNumberFormat="1" applyFont="1" applyFill="1" applyBorder="1" applyAlignment="1" applyProtection="1">
      <alignment horizontal="right" vertical="center"/>
      <protection hidden="1"/>
    </xf>
    <xf numFmtId="165" fontId="12" fillId="0" borderId="1" xfId="2" applyNumberFormat="1" applyFont="1" applyFill="1" applyBorder="1" applyAlignment="1" applyProtection="1">
      <alignment horizontal="left" vertical="center"/>
      <protection hidden="1"/>
    </xf>
    <xf numFmtId="171" fontId="16" fillId="0" borderId="1" xfId="0" applyNumberFormat="1" applyFont="1" applyFill="1" applyBorder="1" applyAlignment="1">
      <alignment horizontal="right" vertical="center"/>
    </xf>
    <xf numFmtId="177" fontId="11" fillId="0" borderId="2" xfId="2" applyNumberFormat="1" applyFont="1" applyFill="1" applyBorder="1" applyAlignment="1" applyProtection="1">
      <alignment horizontal="right" vertical="center"/>
      <protection hidden="1"/>
    </xf>
    <xf numFmtId="2" fontId="17" fillId="0" borderId="1" xfId="0" applyNumberFormat="1" applyFont="1" applyFill="1" applyBorder="1" applyAlignment="1">
      <alignment horizontal="right"/>
    </xf>
    <xf numFmtId="171" fontId="17" fillId="0" borderId="1" xfId="0" applyNumberFormat="1" applyFont="1" applyFill="1" applyBorder="1" applyAlignment="1"/>
    <xf numFmtId="175" fontId="17" fillId="0" borderId="1" xfId="0" applyNumberFormat="1" applyFont="1" applyFill="1" applyBorder="1" applyAlignment="1">
      <alignment horizontal="right" wrapText="1"/>
    </xf>
    <xf numFmtId="175" fontId="16" fillId="0" borderId="1" xfId="0" applyNumberFormat="1" applyFont="1" applyFill="1" applyBorder="1" applyAlignment="1">
      <alignment horizontal="right" wrapText="1"/>
    </xf>
    <xf numFmtId="1" fontId="17" fillId="0" borderId="1" xfId="0" applyNumberFormat="1" applyFont="1" applyFill="1" applyBorder="1" applyAlignment="1">
      <alignment horizontal="right" vertical="center" wrapText="1"/>
    </xf>
    <xf numFmtId="1" fontId="16" fillId="0" borderId="1" xfId="0" applyNumberFormat="1" applyFont="1" applyFill="1" applyBorder="1" applyAlignment="1">
      <alignment horizontal="right" vertical="center" wrapText="1"/>
    </xf>
    <xf numFmtId="175" fontId="2" fillId="0" borderId="3" xfId="0" applyNumberFormat="1" applyFont="1" applyFill="1" applyBorder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center" wrapText="1"/>
    </xf>
    <xf numFmtId="175" fontId="1" fillId="0" borderId="1" xfId="0" applyNumberFormat="1" applyFont="1" applyFill="1" applyBorder="1" applyAlignment="1">
      <alignment horizontal="center" vertical="center"/>
    </xf>
    <xf numFmtId="175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vertical="top" wrapText="1"/>
    </xf>
    <xf numFmtId="0" fontId="18" fillId="0" borderId="3" xfId="2" applyNumberFormat="1" applyFont="1" applyFill="1" applyBorder="1" applyAlignment="1" applyProtection="1">
      <alignment horizontal="left"/>
      <protection hidden="1"/>
    </xf>
    <xf numFmtId="0" fontId="18" fillId="0" borderId="4" xfId="2" applyNumberFormat="1" applyFont="1" applyFill="1" applyBorder="1" applyAlignment="1" applyProtection="1">
      <alignment horizontal="left"/>
      <protection hidden="1"/>
    </xf>
    <xf numFmtId="0" fontId="18" fillId="0" borderId="5" xfId="2" applyNumberFormat="1" applyFont="1" applyFill="1" applyBorder="1" applyAlignment="1" applyProtection="1">
      <alignment horizontal="left"/>
      <protection hidden="1"/>
    </xf>
    <xf numFmtId="0" fontId="15" fillId="0" borderId="0" xfId="0" applyFont="1" applyFill="1" applyBorder="1" applyAlignment="1">
      <alignment horizontal="right"/>
    </xf>
    <xf numFmtId="0" fontId="18" fillId="2" borderId="3" xfId="2" applyNumberFormat="1" applyFont="1" applyFill="1" applyBorder="1" applyAlignment="1" applyProtection="1">
      <alignment horizontal="left"/>
      <protection hidden="1"/>
    </xf>
    <xf numFmtId="0" fontId="18" fillId="2" borderId="4" xfId="2" applyNumberFormat="1" applyFont="1" applyFill="1" applyBorder="1" applyAlignment="1" applyProtection="1">
      <alignment horizontal="left"/>
      <protection hidden="1"/>
    </xf>
    <xf numFmtId="0" fontId="18" fillId="2" borderId="5" xfId="2" applyNumberFormat="1" applyFont="1" applyFill="1" applyBorder="1" applyAlignment="1" applyProtection="1">
      <alignment horizontal="left"/>
      <protection hidden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center" wrapText="1"/>
    </xf>
    <xf numFmtId="175" fontId="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1"/>
  <sheetViews>
    <sheetView topLeftCell="A28" workbookViewId="0">
      <selection activeCell="B36" sqref="B36"/>
    </sheetView>
  </sheetViews>
  <sheetFormatPr defaultRowHeight="15" x14ac:dyDescent="0.25"/>
  <cols>
    <col min="1" max="1" width="28.7109375" style="3" customWidth="1"/>
    <col min="2" max="2" width="46.5703125" style="3" customWidth="1"/>
    <col min="3" max="3" width="14.42578125" style="3" customWidth="1"/>
    <col min="4" max="4" width="12.28515625" style="3" customWidth="1"/>
    <col min="5" max="5" width="13.140625" style="3" customWidth="1"/>
    <col min="6" max="6" width="15" style="3" customWidth="1"/>
    <col min="7" max="16384" width="9.140625" style="3"/>
  </cols>
  <sheetData>
    <row r="1" spans="1:10" ht="39.75" customHeight="1" x14ac:dyDescent="0.25">
      <c r="C1" s="72"/>
      <c r="D1" s="141" t="s">
        <v>268</v>
      </c>
      <c r="E1" s="141"/>
      <c r="F1" s="141"/>
    </row>
    <row r="2" spans="1:10" x14ac:dyDescent="0.25">
      <c r="A2" s="142" t="s">
        <v>185</v>
      </c>
      <c r="B2" s="142"/>
      <c r="C2" s="142"/>
      <c r="D2" s="142"/>
      <c r="E2" s="142"/>
      <c r="F2" s="142"/>
    </row>
    <row r="3" spans="1:10" x14ac:dyDescent="0.25">
      <c r="C3" s="9"/>
      <c r="F3" s="3" t="s">
        <v>61</v>
      </c>
    </row>
    <row r="4" spans="1:10" ht="141.75" x14ac:dyDescent="0.25">
      <c r="A4" s="4" t="s">
        <v>0</v>
      </c>
      <c r="B4" s="5" t="s">
        <v>1</v>
      </c>
      <c r="C4" s="113" t="s">
        <v>282</v>
      </c>
      <c r="D4" s="13" t="s">
        <v>280</v>
      </c>
      <c r="E4" s="13" t="s">
        <v>257</v>
      </c>
      <c r="F4" s="13" t="s">
        <v>281</v>
      </c>
    </row>
    <row r="5" spans="1:10" ht="15.75" x14ac:dyDescent="0.25">
      <c r="A5" s="5" t="s">
        <v>2</v>
      </c>
      <c r="B5" s="4" t="s">
        <v>3</v>
      </c>
      <c r="C5" s="20">
        <f>C9+C14+C19+C21+C6</f>
        <v>18777.159999999996</v>
      </c>
      <c r="D5" s="115">
        <f>D9+D14+D19+D21+D6</f>
        <v>19174.809870000001</v>
      </c>
      <c r="E5" s="103">
        <f t="shared" ref="E5:E37" si="0">D5/C5*100</f>
        <v>102.11773170170571</v>
      </c>
      <c r="F5" s="20">
        <f>D5-C5</f>
        <v>397.64987000000474</v>
      </c>
    </row>
    <row r="6" spans="1:10" ht="31.5" x14ac:dyDescent="0.25">
      <c r="A6" s="5" t="s">
        <v>264</v>
      </c>
      <c r="B6" s="4" t="s">
        <v>266</v>
      </c>
      <c r="C6" s="20">
        <f>C7+C8</f>
        <v>48.42</v>
      </c>
      <c r="D6" s="115">
        <f>D7+D8</f>
        <v>48.420580000000001</v>
      </c>
      <c r="E6" s="103">
        <f t="shared" si="0"/>
        <v>100.00119785212722</v>
      </c>
      <c r="F6" s="20">
        <f>F7</f>
        <v>0</v>
      </c>
    </row>
    <row r="7" spans="1:10" ht="108" customHeight="1" x14ac:dyDescent="0.25">
      <c r="A7" s="7" t="s">
        <v>265</v>
      </c>
      <c r="B7" s="108" t="s">
        <v>267</v>
      </c>
      <c r="C7" s="70">
        <v>20</v>
      </c>
      <c r="D7" s="114">
        <v>20</v>
      </c>
      <c r="E7" s="104">
        <f t="shared" si="0"/>
        <v>100</v>
      </c>
      <c r="F7" s="70">
        <f t="shared" ref="F7:F8" si="1">D7-C7</f>
        <v>0</v>
      </c>
    </row>
    <row r="8" spans="1:10" ht="108" customHeight="1" x14ac:dyDescent="0.25">
      <c r="A8" s="7" t="s">
        <v>263</v>
      </c>
      <c r="B8" s="8" t="s">
        <v>262</v>
      </c>
      <c r="C8" s="70">
        <v>28.42</v>
      </c>
      <c r="D8" s="114">
        <v>28.420580000000001</v>
      </c>
      <c r="E8" s="104">
        <f t="shared" si="0"/>
        <v>100.00204081632653</v>
      </c>
      <c r="F8" s="70">
        <f t="shared" si="1"/>
        <v>5.7999999999935881E-4</v>
      </c>
    </row>
    <row r="9" spans="1:10" ht="15.75" x14ac:dyDescent="0.25">
      <c r="A9" s="5" t="s">
        <v>4</v>
      </c>
      <c r="B9" s="6" t="s">
        <v>5</v>
      </c>
      <c r="C9" s="20">
        <f>C10</f>
        <v>15424.17</v>
      </c>
      <c r="D9" s="115">
        <f>D10</f>
        <v>15836.823630000001</v>
      </c>
      <c r="E9" s="103">
        <f t="shared" si="0"/>
        <v>102.67537008474363</v>
      </c>
      <c r="F9" s="20">
        <f t="shared" ref="F9:F37" si="2">D9-C9</f>
        <v>412.6536300000007</v>
      </c>
    </row>
    <row r="10" spans="1:10" ht="15.75" x14ac:dyDescent="0.25">
      <c r="A10" s="7" t="s">
        <v>6</v>
      </c>
      <c r="B10" s="8" t="s">
        <v>7</v>
      </c>
      <c r="C10" s="70">
        <f>C11+C12+C13</f>
        <v>15424.17</v>
      </c>
      <c r="D10" s="114">
        <f>D11+D12+D13</f>
        <v>15836.823630000001</v>
      </c>
      <c r="E10" s="104">
        <f t="shared" si="0"/>
        <v>102.67537008474363</v>
      </c>
      <c r="F10" s="70">
        <f t="shared" si="2"/>
        <v>412.6536300000007</v>
      </c>
    </row>
    <row r="11" spans="1:10" ht="107.25" customHeight="1" x14ac:dyDescent="0.25">
      <c r="A11" s="7" t="s">
        <v>8</v>
      </c>
      <c r="B11" s="8" t="s">
        <v>9</v>
      </c>
      <c r="C11" s="70">
        <v>15419.14</v>
      </c>
      <c r="D11" s="114">
        <v>15831.784669999999</v>
      </c>
      <c r="E11" s="104">
        <f t="shared" si="0"/>
        <v>102.67618472884999</v>
      </c>
      <c r="F11" s="70">
        <f t="shared" si="2"/>
        <v>412.64466999999968</v>
      </c>
    </row>
    <row r="12" spans="1:10" ht="173.25" x14ac:dyDescent="0.25">
      <c r="A12" s="7" t="s">
        <v>258</v>
      </c>
      <c r="B12" s="94" t="s">
        <v>259</v>
      </c>
      <c r="C12" s="70">
        <v>0.93</v>
      </c>
      <c r="D12" s="114">
        <v>0.93364999999999998</v>
      </c>
      <c r="E12" s="104">
        <f t="shared" si="0"/>
        <v>100.39247311827957</v>
      </c>
      <c r="F12" s="70">
        <f t="shared" si="2"/>
        <v>3.6499999999999311E-3</v>
      </c>
    </row>
    <row r="13" spans="1:10" ht="63" x14ac:dyDescent="0.25">
      <c r="A13" s="7" t="s">
        <v>260</v>
      </c>
      <c r="B13" s="94" t="s">
        <v>261</v>
      </c>
      <c r="C13" s="70">
        <v>4.0999999999999996</v>
      </c>
      <c r="D13" s="114">
        <v>4.1053100000000002</v>
      </c>
      <c r="E13" s="104">
        <f t="shared" si="0"/>
        <v>100.12951219512196</v>
      </c>
      <c r="F13" s="70">
        <f t="shared" si="2"/>
        <v>5.310000000000592E-3</v>
      </c>
      <c r="J13" s="116"/>
    </row>
    <row r="14" spans="1:10" ht="15.75" x14ac:dyDescent="0.25">
      <c r="A14" s="5" t="s">
        <v>10</v>
      </c>
      <c r="B14" s="6" t="s">
        <v>11</v>
      </c>
      <c r="C14" s="20">
        <f>C15+C16</f>
        <v>222.3</v>
      </c>
      <c r="D14" s="115">
        <f t="shared" ref="D14" si="3">D15+D16</f>
        <v>175.67737</v>
      </c>
      <c r="E14" s="103">
        <f t="shared" si="0"/>
        <v>79.027156995051726</v>
      </c>
      <c r="F14" s="20">
        <f t="shared" si="2"/>
        <v>-46.622630000000015</v>
      </c>
    </row>
    <row r="15" spans="1:10" ht="63" x14ac:dyDescent="0.25">
      <c r="A15" s="7" t="s">
        <v>12</v>
      </c>
      <c r="B15" s="8" t="s">
        <v>198</v>
      </c>
      <c r="C15" s="70">
        <v>66.400000000000006</v>
      </c>
      <c r="D15" s="114">
        <v>53.24456</v>
      </c>
      <c r="E15" s="104">
        <f t="shared" si="0"/>
        <v>80.187590361445771</v>
      </c>
      <c r="F15" s="70">
        <f t="shared" si="2"/>
        <v>-13.155440000000006</v>
      </c>
    </row>
    <row r="16" spans="1:10" ht="15.75" x14ac:dyDescent="0.25">
      <c r="A16" s="5" t="s">
        <v>13</v>
      </c>
      <c r="B16" s="6" t="s">
        <v>14</v>
      </c>
      <c r="C16" s="20">
        <f>C17+C18</f>
        <v>155.9</v>
      </c>
      <c r="D16" s="115">
        <f t="shared" ref="D16" si="4">D17+D18</f>
        <v>122.43280999999999</v>
      </c>
      <c r="E16" s="103">
        <f t="shared" si="0"/>
        <v>78.532912123155867</v>
      </c>
      <c r="F16" s="20">
        <f t="shared" si="2"/>
        <v>-33.467190000000016</v>
      </c>
    </row>
    <row r="17" spans="1:6" ht="63" x14ac:dyDescent="0.25">
      <c r="A17" s="7" t="s">
        <v>221</v>
      </c>
      <c r="B17" s="8" t="s">
        <v>231</v>
      </c>
      <c r="C17" s="70">
        <v>18</v>
      </c>
      <c r="D17" s="114">
        <v>16.680810000000001</v>
      </c>
      <c r="E17" s="104">
        <f t="shared" si="0"/>
        <v>92.671166666666664</v>
      </c>
      <c r="F17" s="70">
        <f t="shared" si="2"/>
        <v>-1.319189999999999</v>
      </c>
    </row>
    <row r="18" spans="1:6" ht="63" x14ac:dyDescent="0.25">
      <c r="A18" s="7" t="s">
        <v>222</v>
      </c>
      <c r="B18" s="8" t="s">
        <v>230</v>
      </c>
      <c r="C18" s="70">
        <v>137.9</v>
      </c>
      <c r="D18" s="114">
        <v>105.752</v>
      </c>
      <c r="E18" s="104">
        <f t="shared" si="0"/>
        <v>76.687454677302398</v>
      </c>
      <c r="F18" s="70">
        <f t="shared" si="2"/>
        <v>-32.14800000000001</v>
      </c>
    </row>
    <row r="19" spans="1:6" ht="15.75" x14ac:dyDescent="0.25">
      <c r="A19" s="5" t="s">
        <v>15</v>
      </c>
      <c r="B19" s="6" t="s">
        <v>16</v>
      </c>
      <c r="C19" s="20">
        <f>C20</f>
        <v>91.3</v>
      </c>
      <c r="D19" s="115">
        <f t="shared" ref="D19" si="5">D20</f>
        <v>93.06</v>
      </c>
      <c r="E19" s="103">
        <f t="shared" si="0"/>
        <v>101.9277108433735</v>
      </c>
      <c r="F19" s="20">
        <f t="shared" si="2"/>
        <v>1.7600000000000051</v>
      </c>
    </row>
    <row r="20" spans="1:6" ht="110.25" x14ac:dyDescent="0.25">
      <c r="A20" s="7" t="s">
        <v>17</v>
      </c>
      <c r="B20" s="8" t="s">
        <v>18</v>
      </c>
      <c r="C20" s="70">
        <v>91.3</v>
      </c>
      <c r="D20" s="114">
        <v>93.06</v>
      </c>
      <c r="E20" s="104">
        <f t="shared" si="0"/>
        <v>101.9277108433735</v>
      </c>
      <c r="F20" s="70">
        <f t="shared" si="2"/>
        <v>1.7600000000000051</v>
      </c>
    </row>
    <row r="21" spans="1:6" ht="63" x14ac:dyDescent="0.25">
      <c r="A21" s="5" t="s">
        <v>19</v>
      </c>
      <c r="B21" s="6" t="s">
        <v>190</v>
      </c>
      <c r="C21" s="20">
        <f>C22+C23+C24</f>
        <v>2990.9700000000003</v>
      </c>
      <c r="D21" s="115">
        <f>D22+D23+D24</f>
        <v>3020.8282899999999</v>
      </c>
      <c r="E21" s="103">
        <f t="shared" si="0"/>
        <v>100.99828115962379</v>
      </c>
      <c r="F21" s="20">
        <f>F22+F23+F24</f>
        <v>29.858289999999815</v>
      </c>
    </row>
    <row r="22" spans="1:6" ht="78.75" x14ac:dyDescent="0.25">
      <c r="A22" s="7" t="s">
        <v>20</v>
      </c>
      <c r="B22" s="8" t="s">
        <v>199</v>
      </c>
      <c r="C22" s="70">
        <v>717.04</v>
      </c>
      <c r="D22" s="114">
        <v>717.04184999999995</v>
      </c>
      <c r="E22" s="104">
        <f t="shared" si="0"/>
        <v>100.00025800513221</v>
      </c>
      <c r="F22" s="70">
        <f t="shared" si="2"/>
        <v>1.8499999999903594E-3</v>
      </c>
    </row>
    <row r="23" spans="1:6" ht="94.5" x14ac:dyDescent="0.25">
      <c r="A23" s="7" t="s">
        <v>21</v>
      </c>
      <c r="B23" s="8" t="s">
        <v>22</v>
      </c>
      <c r="C23" s="70">
        <v>2255.63</v>
      </c>
      <c r="D23" s="114">
        <v>2285.4902099999999</v>
      </c>
      <c r="E23" s="104">
        <f t="shared" si="0"/>
        <v>101.32380798269219</v>
      </c>
      <c r="F23" s="70">
        <f t="shared" si="2"/>
        <v>29.860209999999825</v>
      </c>
    </row>
    <row r="24" spans="1:6" ht="114" customHeight="1" x14ac:dyDescent="0.25">
      <c r="A24" s="7" t="s">
        <v>269</v>
      </c>
      <c r="B24" s="8" t="s">
        <v>270</v>
      </c>
      <c r="C24" s="70">
        <v>18.3</v>
      </c>
      <c r="D24" s="114">
        <v>18.296230000000001</v>
      </c>
      <c r="E24" s="104">
        <f t="shared" ref="E24" si="6">D24/C24*100</f>
        <v>99.979398907103828</v>
      </c>
      <c r="F24" s="70">
        <f t="shared" ref="F24" si="7">D24-C24</f>
        <v>-3.769999999999385E-3</v>
      </c>
    </row>
    <row r="25" spans="1:6" ht="15.75" x14ac:dyDescent="0.25">
      <c r="A25" s="5" t="s">
        <v>23</v>
      </c>
      <c r="B25" s="6" t="s">
        <v>191</v>
      </c>
      <c r="C25" s="20">
        <f>C26+C37</f>
        <v>6278.21</v>
      </c>
      <c r="D25" s="20">
        <f>D26+D37</f>
        <v>6268.3242799999998</v>
      </c>
      <c r="E25" s="103">
        <f t="shared" si="0"/>
        <v>99.842539195089046</v>
      </c>
      <c r="F25" s="20">
        <f t="shared" si="2"/>
        <v>-9.8857200000002194</v>
      </c>
    </row>
    <row r="26" spans="1:6" ht="47.25" x14ac:dyDescent="0.25">
      <c r="A26" s="5" t="s">
        <v>271</v>
      </c>
      <c r="B26" s="6" t="s">
        <v>272</v>
      </c>
      <c r="C26" s="20">
        <f>C27+C31+C34</f>
        <v>5978.21</v>
      </c>
      <c r="D26" s="20">
        <f>D27+D31+D34</f>
        <v>5968.3242799999998</v>
      </c>
      <c r="E26" s="104">
        <f t="shared" si="0"/>
        <v>99.834637458369642</v>
      </c>
      <c r="F26" s="70">
        <f t="shared" si="2"/>
        <v>-9.8857200000002194</v>
      </c>
    </row>
    <row r="27" spans="1:6" ht="31.5" x14ac:dyDescent="0.25">
      <c r="A27" s="7" t="s">
        <v>186</v>
      </c>
      <c r="B27" s="8" t="s">
        <v>192</v>
      </c>
      <c r="C27" s="70">
        <f>C28+C29+C30</f>
        <v>4578.5</v>
      </c>
      <c r="D27" s="70">
        <f>D28+D29+D30</f>
        <v>4578.5</v>
      </c>
      <c r="E27" s="104">
        <f t="shared" si="0"/>
        <v>100</v>
      </c>
      <c r="F27" s="70">
        <f t="shared" si="2"/>
        <v>0</v>
      </c>
    </row>
    <row r="28" spans="1:6" ht="31.5" x14ac:dyDescent="0.25">
      <c r="A28" s="7" t="s">
        <v>24</v>
      </c>
      <c r="B28" s="8" t="s">
        <v>200</v>
      </c>
      <c r="C28" s="70">
        <v>3452.5</v>
      </c>
      <c r="D28" s="114">
        <v>3452.5</v>
      </c>
      <c r="E28" s="104">
        <f t="shared" si="0"/>
        <v>100</v>
      </c>
      <c r="F28" s="70">
        <f t="shared" si="2"/>
        <v>0</v>
      </c>
    </row>
    <row r="29" spans="1:6" ht="78.75" x14ac:dyDescent="0.25">
      <c r="A29" s="7" t="s">
        <v>273</v>
      </c>
      <c r="B29" s="8" t="s">
        <v>274</v>
      </c>
      <c r="C29" s="70">
        <v>600</v>
      </c>
      <c r="D29" s="114">
        <v>600</v>
      </c>
      <c r="E29" s="104">
        <f t="shared" si="0"/>
        <v>100</v>
      </c>
      <c r="F29" s="70">
        <f t="shared" si="2"/>
        <v>0</v>
      </c>
    </row>
    <row r="30" spans="1:6" ht="31.5" x14ac:dyDescent="0.25">
      <c r="A30" s="7" t="s">
        <v>275</v>
      </c>
      <c r="B30" s="8" t="s">
        <v>276</v>
      </c>
      <c r="C30" s="70">
        <v>526</v>
      </c>
      <c r="D30" s="114">
        <v>526</v>
      </c>
      <c r="E30" s="104">
        <f t="shared" si="0"/>
        <v>100</v>
      </c>
      <c r="F30" s="70">
        <f t="shared" si="2"/>
        <v>0</v>
      </c>
    </row>
    <row r="31" spans="1:6" ht="47.25" x14ac:dyDescent="0.25">
      <c r="A31" s="5" t="s">
        <v>187</v>
      </c>
      <c r="B31" s="6" t="s">
        <v>193</v>
      </c>
      <c r="C31" s="20">
        <f>C32+C33</f>
        <v>202.5</v>
      </c>
      <c r="D31" s="115">
        <f t="shared" ref="D31" si="8">D32+D33</f>
        <v>199.60624999999999</v>
      </c>
      <c r="E31" s="103">
        <f t="shared" si="0"/>
        <v>98.570987654320987</v>
      </c>
      <c r="F31" s="20">
        <f t="shared" si="2"/>
        <v>-2.8937500000000114</v>
      </c>
    </row>
    <row r="32" spans="1:6" ht="47.25" x14ac:dyDescent="0.25">
      <c r="A32" s="7" t="s">
        <v>25</v>
      </c>
      <c r="B32" s="8" t="s">
        <v>201</v>
      </c>
      <c r="C32" s="70">
        <v>40</v>
      </c>
      <c r="D32" s="114">
        <v>40</v>
      </c>
      <c r="E32" s="104">
        <f t="shared" si="0"/>
        <v>100</v>
      </c>
      <c r="F32" s="70">
        <f t="shared" si="2"/>
        <v>0</v>
      </c>
    </row>
    <row r="33" spans="1:6" ht="63" x14ac:dyDescent="0.25">
      <c r="A33" s="7" t="s">
        <v>26</v>
      </c>
      <c r="B33" s="8" t="s">
        <v>202</v>
      </c>
      <c r="C33" s="70">
        <v>162.5</v>
      </c>
      <c r="D33" s="114">
        <v>159.60624999999999</v>
      </c>
      <c r="E33" s="104">
        <f t="shared" si="0"/>
        <v>98.219230769230762</v>
      </c>
      <c r="F33" s="70">
        <f t="shared" si="2"/>
        <v>-2.8937500000000114</v>
      </c>
    </row>
    <row r="34" spans="1:6" ht="15.75" x14ac:dyDescent="0.25">
      <c r="A34" s="5" t="s">
        <v>188</v>
      </c>
      <c r="B34" s="6" t="s">
        <v>125</v>
      </c>
      <c r="C34" s="20">
        <f>C35+C36</f>
        <v>1197.21</v>
      </c>
      <c r="D34" s="115">
        <f t="shared" ref="D34" si="9">D35+D36</f>
        <v>1190.21803</v>
      </c>
      <c r="E34" s="103">
        <f t="shared" si="0"/>
        <v>99.415977982141811</v>
      </c>
      <c r="F34" s="20">
        <f t="shared" si="2"/>
        <v>-6.9919700000000375</v>
      </c>
    </row>
    <row r="35" spans="1:6" ht="31.5" x14ac:dyDescent="0.25">
      <c r="A35" s="7" t="s">
        <v>189</v>
      </c>
      <c r="B35" s="8" t="s">
        <v>203</v>
      </c>
      <c r="C35" s="70">
        <v>345.51</v>
      </c>
      <c r="D35" s="114">
        <v>344.40857</v>
      </c>
      <c r="E35" s="104">
        <f t="shared" si="0"/>
        <v>99.681216173193249</v>
      </c>
      <c r="F35" s="70">
        <f t="shared" si="2"/>
        <v>-1.1014299999999935</v>
      </c>
    </row>
    <row r="36" spans="1:6" ht="78.75" x14ac:dyDescent="0.25">
      <c r="A36" s="7" t="s">
        <v>277</v>
      </c>
      <c r="B36" s="8" t="s">
        <v>232</v>
      </c>
      <c r="C36" s="70">
        <v>851.7</v>
      </c>
      <c r="D36" s="114">
        <v>845.80945999999994</v>
      </c>
      <c r="E36" s="104">
        <f t="shared" si="0"/>
        <v>99.308378537043552</v>
      </c>
      <c r="F36" s="70">
        <f t="shared" si="2"/>
        <v>-5.8905400000001009</v>
      </c>
    </row>
    <row r="37" spans="1:6" ht="15.75" x14ac:dyDescent="0.25">
      <c r="A37" s="5" t="s">
        <v>278</v>
      </c>
      <c r="B37" s="6" t="s">
        <v>279</v>
      </c>
      <c r="C37" s="20">
        <v>300</v>
      </c>
      <c r="D37" s="115">
        <v>300</v>
      </c>
      <c r="E37" s="103">
        <f t="shared" si="0"/>
        <v>100</v>
      </c>
      <c r="F37" s="20">
        <f t="shared" si="2"/>
        <v>0</v>
      </c>
    </row>
    <row r="38" spans="1:6" ht="15.75" x14ac:dyDescent="0.25">
      <c r="A38" s="5"/>
      <c r="B38" s="6" t="s">
        <v>27</v>
      </c>
      <c r="C38" s="20">
        <f>C5+C25</f>
        <v>25055.369999999995</v>
      </c>
      <c r="D38" s="115">
        <f>D5+D25</f>
        <v>25443.134150000002</v>
      </c>
      <c r="E38" s="103">
        <f>D38/C38*100</f>
        <v>101.54762891148685</v>
      </c>
      <c r="F38" s="20">
        <f>D38-C38</f>
        <v>387.76415000000634</v>
      </c>
    </row>
    <row r="41" spans="1:6" x14ac:dyDescent="0.25">
      <c r="F41" s="117"/>
    </row>
  </sheetData>
  <mergeCells count="2">
    <mergeCell ref="D1:F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09"/>
  <sheetViews>
    <sheetView topLeftCell="A183" workbookViewId="0">
      <selection activeCell="H86" sqref="H86"/>
    </sheetView>
  </sheetViews>
  <sheetFormatPr defaultRowHeight="15" x14ac:dyDescent="0.25"/>
  <cols>
    <col min="1" max="1" width="55.140625" style="17" customWidth="1"/>
    <col min="2" max="2" width="5.42578125" style="17" customWidth="1"/>
    <col min="3" max="3" width="5.28515625" style="17" customWidth="1"/>
    <col min="4" max="4" width="11.85546875" style="17" customWidth="1"/>
    <col min="5" max="5" width="7.140625" style="17" customWidth="1"/>
    <col min="6" max="6" width="24.85546875" style="17" customWidth="1"/>
    <col min="7" max="8" width="17" style="17" customWidth="1"/>
    <col min="9" max="9" width="16.42578125" style="17" customWidth="1"/>
    <col min="10" max="16384" width="9.140625" style="17"/>
  </cols>
  <sheetData>
    <row r="1" spans="1:9" ht="51" customHeight="1" x14ac:dyDescent="0.25">
      <c r="F1" s="26"/>
      <c r="G1" s="144" t="s">
        <v>286</v>
      </c>
      <c r="H1" s="144"/>
      <c r="I1" s="144"/>
    </row>
    <row r="3" spans="1:9" ht="46.5" customHeight="1" x14ac:dyDescent="0.25">
      <c r="A3" s="143" t="s">
        <v>184</v>
      </c>
      <c r="B3" s="143"/>
      <c r="C3" s="143"/>
      <c r="D3" s="143"/>
      <c r="E3" s="143"/>
      <c r="F3" s="143"/>
      <c r="G3" s="143"/>
      <c r="H3" s="143"/>
      <c r="I3" s="143"/>
    </row>
    <row r="5" spans="1:9" ht="15.75" thickBot="1" x14ac:dyDescent="0.3">
      <c r="F5" s="27" t="s">
        <v>127</v>
      </c>
    </row>
    <row r="6" spans="1:9" ht="79.5" thickBot="1" x14ac:dyDescent="0.3">
      <c r="A6" s="46" t="s">
        <v>28</v>
      </c>
      <c r="B6" s="46" t="s">
        <v>29</v>
      </c>
      <c r="C6" s="46" t="s">
        <v>30</v>
      </c>
      <c r="D6" s="46" t="s">
        <v>31</v>
      </c>
      <c r="E6" s="46" t="s">
        <v>32</v>
      </c>
      <c r="F6" s="113" t="s">
        <v>282</v>
      </c>
      <c r="G6" s="81" t="s">
        <v>283</v>
      </c>
      <c r="H6" s="93" t="s">
        <v>257</v>
      </c>
      <c r="I6" s="13" t="s">
        <v>281</v>
      </c>
    </row>
    <row r="7" spans="1:9" ht="15" customHeight="1" x14ac:dyDescent="0.25">
      <c r="A7" s="47" t="s">
        <v>33</v>
      </c>
      <c r="B7" s="48">
        <v>1</v>
      </c>
      <c r="C7" s="49">
        <v>0</v>
      </c>
      <c r="D7" s="33" t="s">
        <v>129</v>
      </c>
      <c r="E7" s="14" t="s">
        <v>129</v>
      </c>
      <c r="F7" s="118">
        <f>F8+F14+F26</f>
        <v>15826.598730000003</v>
      </c>
      <c r="G7" s="22">
        <f>G8+G14+G26</f>
        <v>15749.861629999999</v>
      </c>
      <c r="H7" s="101">
        <f>G7/F7*100</f>
        <v>99.515138398912299</v>
      </c>
      <c r="I7" s="22">
        <f>I8+I14+I26</f>
        <v>76.73710000000041</v>
      </c>
    </row>
    <row r="8" spans="1:9" ht="22.5" customHeight="1" x14ac:dyDescent="0.25">
      <c r="A8" s="50" t="s">
        <v>34</v>
      </c>
      <c r="B8" s="37">
        <v>1</v>
      </c>
      <c r="C8" s="38">
        <v>2</v>
      </c>
      <c r="D8" s="32" t="s">
        <v>129</v>
      </c>
      <c r="E8" s="16" t="s">
        <v>129</v>
      </c>
      <c r="F8" s="23">
        <f>F9</f>
        <v>1841.0897500000001</v>
      </c>
      <c r="G8" s="23">
        <f t="shared" ref="G8:I8" si="0">G9</f>
        <v>1840.43975</v>
      </c>
      <c r="H8" s="101">
        <f t="shared" ref="H8:H61" si="1">G8/F8*100</f>
        <v>99.964694822726585</v>
      </c>
      <c r="I8" s="23">
        <f t="shared" si="0"/>
        <v>0.65000000000009095</v>
      </c>
    </row>
    <row r="9" spans="1:9" ht="33.75" customHeight="1" x14ac:dyDescent="0.25">
      <c r="A9" s="51" t="s">
        <v>204</v>
      </c>
      <c r="B9" s="48">
        <v>1</v>
      </c>
      <c r="C9" s="49">
        <v>2</v>
      </c>
      <c r="D9" s="33" t="s">
        <v>175</v>
      </c>
      <c r="E9" s="14" t="s">
        <v>129</v>
      </c>
      <c r="F9" s="22">
        <f>F10</f>
        <v>1841.0897500000001</v>
      </c>
      <c r="G9" s="22">
        <f>G10</f>
        <v>1840.43975</v>
      </c>
      <c r="H9" s="101">
        <f t="shared" si="1"/>
        <v>99.964694822726585</v>
      </c>
      <c r="I9" s="22">
        <f>I10</f>
        <v>0.65000000000009095</v>
      </c>
    </row>
    <row r="10" spans="1:9" ht="22.5" customHeight="1" x14ac:dyDescent="0.25">
      <c r="A10" s="51" t="s">
        <v>205</v>
      </c>
      <c r="B10" s="48">
        <v>1</v>
      </c>
      <c r="C10" s="49">
        <v>2</v>
      </c>
      <c r="D10" s="33" t="s">
        <v>176</v>
      </c>
      <c r="E10" s="14" t="s">
        <v>129</v>
      </c>
      <c r="F10" s="22">
        <f>F11</f>
        <v>1841.0897500000001</v>
      </c>
      <c r="G10" s="22">
        <f t="shared" ref="G10:I11" si="2">G11</f>
        <v>1840.43975</v>
      </c>
      <c r="H10" s="101">
        <f t="shared" si="1"/>
        <v>99.964694822726585</v>
      </c>
      <c r="I10" s="22">
        <f t="shared" si="2"/>
        <v>0.65000000000009095</v>
      </c>
    </row>
    <row r="11" spans="1:9" ht="15" customHeight="1" x14ac:dyDescent="0.25">
      <c r="A11" s="51" t="s">
        <v>93</v>
      </c>
      <c r="B11" s="48">
        <v>1</v>
      </c>
      <c r="C11" s="49">
        <v>2</v>
      </c>
      <c r="D11" s="33" t="s">
        <v>66</v>
      </c>
      <c r="E11" s="14" t="s">
        <v>129</v>
      </c>
      <c r="F11" s="22">
        <f>F12</f>
        <v>1841.0897500000001</v>
      </c>
      <c r="G11" s="22">
        <f t="shared" si="2"/>
        <v>1840.43975</v>
      </c>
      <c r="H11" s="101">
        <f t="shared" si="1"/>
        <v>99.964694822726585</v>
      </c>
      <c r="I11" s="22">
        <f t="shared" si="2"/>
        <v>0.65000000000009095</v>
      </c>
    </row>
    <row r="12" spans="1:9" ht="45" customHeight="1" x14ac:dyDescent="0.25">
      <c r="A12" s="52" t="s">
        <v>136</v>
      </c>
      <c r="B12" s="48">
        <v>1</v>
      </c>
      <c r="C12" s="49">
        <v>2</v>
      </c>
      <c r="D12" s="33" t="s">
        <v>66</v>
      </c>
      <c r="E12" s="14" t="s">
        <v>137</v>
      </c>
      <c r="F12" s="22">
        <f>F13</f>
        <v>1841.0897500000001</v>
      </c>
      <c r="G12" s="22">
        <f t="shared" ref="G12:I12" si="3">G13</f>
        <v>1840.43975</v>
      </c>
      <c r="H12" s="101">
        <f t="shared" si="1"/>
        <v>99.964694822726585</v>
      </c>
      <c r="I12" s="22">
        <f t="shared" si="3"/>
        <v>0.65000000000009095</v>
      </c>
    </row>
    <row r="13" spans="1:9" ht="22.5" customHeight="1" x14ac:dyDescent="0.25">
      <c r="A13" s="53" t="s">
        <v>142</v>
      </c>
      <c r="B13" s="37">
        <v>1</v>
      </c>
      <c r="C13" s="38">
        <v>2</v>
      </c>
      <c r="D13" s="32" t="s">
        <v>66</v>
      </c>
      <c r="E13" s="16" t="s">
        <v>143</v>
      </c>
      <c r="F13" s="23">
        <v>1841.0897500000001</v>
      </c>
      <c r="G13" s="23">
        <v>1840.43975</v>
      </c>
      <c r="H13" s="101">
        <f t="shared" si="1"/>
        <v>99.964694822726585</v>
      </c>
      <c r="I13" s="23">
        <f>F13-G13</f>
        <v>0.65000000000009095</v>
      </c>
    </row>
    <row r="14" spans="1:9" ht="33.75" customHeight="1" x14ac:dyDescent="0.25">
      <c r="A14" s="50" t="s">
        <v>35</v>
      </c>
      <c r="B14" s="37">
        <v>1</v>
      </c>
      <c r="C14" s="38">
        <v>4</v>
      </c>
      <c r="D14" s="32" t="s">
        <v>129</v>
      </c>
      <c r="E14" s="16" t="s">
        <v>129</v>
      </c>
      <c r="F14" s="23">
        <f>F15</f>
        <v>9557.5371500000019</v>
      </c>
      <c r="G14" s="23">
        <f t="shared" ref="G14:I16" si="4">G15</f>
        <v>9538.9352299999991</v>
      </c>
      <c r="H14" s="101">
        <f t="shared" si="1"/>
        <v>99.805369105993975</v>
      </c>
      <c r="I14" s="23">
        <f t="shared" si="4"/>
        <v>18.601920000000003</v>
      </c>
    </row>
    <row r="15" spans="1:9" ht="33.75" customHeight="1" x14ac:dyDescent="0.25">
      <c r="A15" s="51" t="s">
        <v>204</v>
      </c>
      <c r="B15" s="48">
        <v>1</v>
      </c>
      <c r="C15" s="49">
        <v>4</v>
      </c>
      <c r="D15" s="33" t="s">
        <v>175</v>
      </c>
      <c r="E15" s="14" t="s">
        <v>129</v>
      </c>
      <c r="F15" s="22">
        <f>F16</f>
        <v>9557.5371500000019</v>
      </c>
      <c r="G15" s="22">
        <f t="shared" si="4"/>
        <v>9538.9352299999991</v>
      </c>
      <c r="H15" s="101">
        <f t="shared" si="1"/>
        <v>99.805369105993975</v>
      </c>
      <c r="I15" s="22">
        <f t="shared" si="4"/>
        <v>18.601920000000003</v>
      </c>
    </row>
    <row r="16" spans="1:9" ht="22.5" customHeight="1" x14ac:dyDescent="0.25">
      <c r="A16" s="51" t="s">
        <v>205</v>
      </c>
      <c r="B16" s="48">
        <v>1</v>
      </c>
      <c r="C16" s="49">
        <v>4</v>
      </c>
      <c r="D16" s="33" t="s">
        <v>176</v>
      </c>
      <c r="E16" s="14" t="s">
        <v>129</v>
      </c>
      <c r="F16" s="22">
        <f>F17</f>
        <v>9557.5371500000019</v>
      </c>
      <c r="G16" s="22">
        <f t="shared" si="4"/>
        <v>9538.9352299999991</v>
      </c>
      <c r="H16" s="101">
        <f t="shared" si="1"/>
        <v>99.805369105993975</v>
      </c>
      <c r="I16" s="22">
        <f t="shared" si="4"/>
        <v>18.601920000000003</v>
      </c>
    </row>
    <row r="17" spans="1:9" ht="15" customHeight="1" x14ac:dyDescent="0.25">
      <c r="A17" s="51" t="s">
        <v>95</v>
      </c>
      <c r="B17" s="48">
        <v>1</v>
      </c>
      <c r="C17" s="49">
        <v>4</v>
      </c>
      <c r="D17" s="33" t="s">
        <v>68</v>
      </c>
      <c r="E17" s="14" t="s">
        <v>129</v>
      </c>
      <c r="F17" s="22">
        <f>F18+F20+F24+F22</f>
        <v>9557.5371500000019</v>
      </c>
      <c r="G17" s="22">
        <f>G18+G20+G24+G22</f>
        <v>9538.9352299999991</v>
      </c>
      <c r="H17" s="101">
        <f t="shared" si="1"/>
        <v>99.805369105993975</v>
      </c>
      <c r="I17" s="22">
        <f t="shared" ref="I17" si="5">I18+I20+I24+I22</f>
        <v>18.601920000000003</v>
      </c>
    </row>
    <row r="18" spans="1:9" ht="45" customHeight="1" x14ac:dyDescent="0.25">
      <c r="A18" s="52" t="s">
        <v>136</v>
      </c>
      <c r="B18" s="48">
        <v>1</v>
      </c>
      <c r="C18" s="49">
        <v>4</v>
      </c>
      <c r="D18" s="33" t="s">
        <v>68</v>
      </c>
      <c r="E18" s="14" t="s">
        <v>137</v>
      </c>
      <c r="F18" s="22">
        <f>F19</f>
        <v>9414.0831500000004</v>
      </c>
      <c r="G18" s="22">
        <f t="shared" ref="G18:I18" si="6">G19</f>
        <v>9396.2440800000004</v>
      </c>
      <c r="H18" s="101">
        <f t="shared" si="1"/>
        <v>99.810506560057306</v>
      </c>
      <c r="I18" s="22">
        <f t="shared" si="6"/>
        <v>17.839069999999992</v>
      </c>
    </row>
    <row r="19" spans="1:9" ht="22.5" customHeight="1" x14ac:dyDescent="0.25">
      <c r="A19" s="53" t="s">
        <v>142</v>
      </c>
      <c r="B19" s="37">
        <v>1</v>
      </c>
      <c r="C19" s="38">
        <v>4</v>
      </c>
      <c r="D19" s="32" t="s">
        <v>68</v>
      </c>
      <c r="E19" s="16" t="s">
        <v>143</v>
      </c>
      <c r="F19" s="23">
        <v>9414.0831500000004</v>
      </c>
      <c r="G19" s="23">
        <v>9396.2440800000004</v>
      </c>
      <c r="H19" s="101">
        <f t="shared" si="1"/>
        <v>99.810506560057306</v>
      </c>
      <c r="I19" s="67">
        <f>F19-G19</f>
        <v>17.839069999999992</v>
      </c>
    </row>
    <row r="20" spans="1:9" ht="22.5" customHeight="1" x14ac:dyDescent="0.25">
      <c r="A20" s="52" t="s">
        <v>130</v>
      </c>
      <c r="B20" s="48">
        <v>1</v>
      </c>
      <c r="C20" s="49">
        <v>4</v>
      </c>
      <c r="D20" s="33" t="s">
        <v>68</v>
      </c>
      <c r="E20" s="14" t="s">
        <v>131</v>
      </c>
      <c r="F20" s="22">
        <f>F21</f>
        <v>122.65600000000001</v>
      </c>
      <c r="G20" s="22">
        <f t="shared" ref="G20:I20" si="7">G21</f>
        <v>122.41786999999999</v>
      </c>
      <c r="H20" s="101">
        <f t="shared" si="1"/>
        <v>99.805855400469596</v>
      </c>
      <c r="I20" s="22">
        <f t="shared" si="7"/>
        <v>0.23813000000001239</v>
      </c>
    </row>
    <row r="21" spans="1:9" ht="22.5" customHeight="1" x14ac:dyDescent="0.25">
      <c r="A21" s="53" t="s">
        <v>132</v>
      </c>
      <c r="B21" s="37">
        <v>1</v>
      </c>
      <c r="C21" s="38">
        <v>4</v>
      </c>
      <c r="D21" s="32" t="s">
        <v>68</v>
      </c>
      <c r="E21" s="16" t="s">
        <v>133</v>
      </c>
      <c r="F21" s="23">
        <v>122.65600000000001</v>
      </c>
      <c r="G21" s="23">
        <v>122.41786999999999</v>
      </c>
      <c r="H21" s="101">
        <f t="shared" si="1"/>
        <v>99.805855400469596</v>
      </c>
      <c r="I21" s="23">
        <f>F21-G21</f>
        <v>0.23813000000001239</v>
      </c>
    </row>
    <row r="22" spans="1:9" s="15" customFormat="1" ht="22.5" customHeight="1" x14ac:dyDescent="0.2">
      <c r="A22" s="52" t="s">
        <v>225</v>
      </c>
      <c r="B22" s="48">
        <v>1</v>
      </c>
      <c r="C22" s="49">
        <v>4</v>
      </c>
      <c r="D22" s="33" t="s">
        <v>68</v>
      </c>
      <c r="E22" s="14">
        <v>300</v>
      </c>
      <c r="F22" s="22">
        <f>F23</f>
        <v>4</v>
      </c>
      <c r="G22" s="22">
        <f t="shared" ref="G22:I22" si="8">G23</f>
        <v>4</v>
      </c>
      <c r="H22" s="101">
        <f t="shared" si="1"/>
        <v>100</v>
      </c>
      <c r="I22" s="22">
        <f t="shared" si="8"/>
        <v>0</v>
      </c>
    </row>
    <row r="23" spans="1:9" ht="22.5" customHeight="1" x14ac:dyDescent="0.25">
      <c r="A23" s="53" t="s">
        <v>226</v>
      </c>
      <c r="B23" s="37">
        <v>1</v>
      </c>
      <c r="C23" s="38">
        <v>4</v>
      </c>
      <c r="D23" s="32" t="s">
        <v>68</v>
      </c>
      <c r="E23" s="16">
        <v>360</v>
      </c>
      <c r="F23" s="23">
        <v>4</v>
      </c>
      <c r="G23" s="23">
        <v>4</v>
      </c>
      <c r="H23" s="101">
        <f t="shared" si="1"/>
        <v>100</v>
      </c>
      <c r="I23" s="23">
        <f>F23-G23</f>
        <v>0</v>
      </c>
    </row>
    <row r="24" spans="1:9" ht="15" customHeight="1" x14ac:dyDescent="0.25">
      <c r="A24" s="52" t="s">
        <v>144</v>
      </c>
      <c r="B24" s="48">
        <v>1</v>
      </c>
      <c r="C24" s="49">
        <v>4</v>
      </c>
      <c r="D24" s="33" t="s">
        <v>68</v>
      </c>
      <c r="E24" s="14" t="s">
        <v>145</v>
      </c>
      <c r="F24" s="22">
        <f>F25</f>
        <v>16.797999999999998</v>
      </c>
      <c r="G24" s="22">
        <f t="shared" ref="G24:I24" si="9">G25</f>
        <v>16.27328</v>
      </c>
      <c r="H24" s="101">
        <f t="shared" si="1"/>
        <v>96.876294796999645</v>
      </c>
      <c r="I24" s="22">
        <f t="shared" si="9"/>
        <v>0.52471999999999852</v>
      </c>
    </row>
    <row r="25" spans="1:9" ht="15" customHeight="1" x14ac:dyDescent="0.25">
      <c r="A25" s="53" t="s">
        <v>146</v>
      </c>
      <c r="B25" s="37">
        <v>1</v>
      </c>
      <c r="C25" s="38">
        <v>4</v>
      </c>
      <c r="D25" s="32" t="s">
        <v>68</v>
      </c>
      <c r="E25" s="16" t="s">
        <v>147</v>
      </c>
      <c r="F25" s="23">
        <v>16.797999999999998</v>
      </c>
      <c r="G25" s="23">
        <v>16.27328</v>
      </c>
      <c r="H25" s="101">
        <f t="shared" si="1"/>
        <v>96.876294796999645</v>
      </c>
      <c r="I25" s="23">
        <f>F25-G25</f>
        <v>0.52471999999999852</v>
      </c>
    </row>
    <row r="26" spans="1:9" ht="15" customHeight="1" x14ac:dyDescent="0.25">
      <c r="A26" s="50" t="s">
        <v>36</v>
      </c>
      <c r="B26" s="37">
        <v>1</v>
      </c>
      <c r="C26" s="38">
        <v>13</v>
      </c>
      <c r="D26" s="32" t="s">
        <v>129</v>
      </c>
      <c r="E26" s="16" t="s">
        <v>129</v>
      </c>
      <c r="F26" s="23">
        <f>F27+F31+F36+F46+F52+F57+F41</f>
        <v>4427.9718300000004</v>
      </c>
      <c r="G26" s="23">
        <f>G27+G31+G36+G46+G52+G57+G41</f>
        <v>4370.4866499999998</v>
      </c>
      <c r="H26" s="101">
        <f t="shared" si="1"/>
        <v>98.701771777080154</v>
      </c>
      <c r="I26" s="23">
        <f>I27+I31+I36+I46+I52+I57+I41</f>
        <v>57.485180000000312</v>
      </c>
    </row>
    <row r="27" spans="1:9" ht="22.5" customHeight="1" x14ac:dyDescent="0.25">
      <c r="A27" s="51" t="s">
        <v>207</v>
      </c>
      <c r="B27" s="48">
        <v>1</v>
      </c>
      <c r="C27" s="49">
        <v>13</v>
      </c>
      <c r="D27" s="33" t="s">
        <v>50</v>
      </c>
      <c r="E27" s="14" t="s">
        <v>129</v>
      </c>
      <c r="F27" s="22">
        <f>F28</f>
        <v>3</v>
      </c>
      <c r="G27" s="22">
        <f t="shared" ref="G27:I29" si="10">G28</f>
        <v>3</v>
      </c>
      <c r="H27" s="101">
        <f t="shared" si="1"/>
        <v>100</v>
      </c>
      <c r="I27" s="22">
        <f t="shared" si="10"/>
        <v>0</v>
      </c>
    </row>
    <row r="28" spans="1:9" ht="22.5" customHeight="1" x14ac:dyDescent="0.25">
      <c r="A28" s="51" t="s">
        <v>101</v>
      </c>
      <c r="B28" s="48">
        <v>1</v>
      </c>
      <c r="C28" s="49">
        <v>13</v>
      </c>
      <c r="D28" s="33" t="s">
        <v>51</v>
      </c>
      <c r="E28" s="14" t="s">
        <v>129</v>
      </c>
      <c r="F28" s="22">
        <f>F29</f>
        <v>3</v>
      </c>
      <c r="G28" s="22">
        <f t="shared" si="10"/>
        <v>3</v>
      </c>
      <c r="H28" s="101">
        <f t="shared" si="1"/>
        <v>100</v>
      </c>
      <c r="I28" s="22">
        <f t="shared" si="10"/>
        <v>0</v>
      </c>
    </row>
    <row r="29" spans="1:9" ht="22.5" customHeight="1" x14ac:dyDescent="0.25">
      <c r="A29" s="52" t="s">
        <v>130</v>
      </c>
      <c r="B29" s="48">
        <v>1</v>
      </c>
      <c r="C29" s="49">
        <v>13</v>
      </c>
      <c r="D29" s="33" t="s">
        <v>51</v>
      </c>
      <c r="E29" s="14" t="s">
        <v>131</v>
      </c>
      <c r="F29" s="22">
        <f>F30</f>
        <v>3</v>
      </c>
      <c r="G29" s="22">
        <f t="shared" si="10"/>
        <v>3</v>
      </c>
      <c r="H29" s="101">
        <f t="shared" si="1"/>
        <v>100</v>
      </c>
      <c r="I29" s="22">
        <f t="shared" si="10"/>
        <v>0</v>
      </c>
    </row>
    <row r="30" spans="1:9" ht="22.5" customHeight="1" x14ac:dyDescent="0.25">
      <c r="A30" s="53" t="s">
        <v>132</v>
      </c>
      <c r="B30" s="37">
        <v>1</v>
      </c>
      <c r="C30" s="38">
        <v>13</v>
      </c>
      <c r="D30" s="32" t="s">
        <v>51</v>
      </c>
      <c r="E30" s="16" t="s">
        <v>133</v>
      </c>
      <c r="F30" s="23">
        <v>3</v>
      </c>
      <c r="G30" s="23">
        <v>3</v>
      </c>
      <c r="H30" s="101">
        <f t="shared" si="1"/>
        <v>100</v>
      </c>
      <c r="I30" s="23">
        <f>F30-G30</f>
        <v>0</v>
      </c>
    </row>
    <row r="31" spans="1:9" ht="33.75" customHeight="1" x14ac:dyDescent="0.25">
      <c r="A31" s="51" t="s">
        <v>208</v>
      </c>
      <c r="B31" s="48">
        <v>1</v>
      </c>
      <c r="C31" s="49">
        <v>13</v>
      </c>
      <c r="D31" s="33" t="s">
        <v>155</v>
      </c>
      <c r="E31" s="14" t="s">
        <v>129</v>
      </c>
      <c r="F31" s="22">
        <f>F32</f>
        <v>4</v>
      </c>
      <c r="G31" s="22">
        <f t="shared" ref="G31:I34" si="11">G32</f>
        <v>4</v>
      </c>
      <c r="H31" s="101">
        <f t="shared" si="1"/>
        <v>100</v>
      </c>
      <c r="I31" s="22">
        <f t="shared" si="11"/>
        <v>0</v>
      </c>
    </row>
    <row r="32" spans="1:9" ht="22.5" customHeight="1" x14ac:dyDescent="0.25">
      <c r="A32" s="51" t="s">
        <v>158</v>
      </c>
      <c r="B32" s="48">
        <v>1</v>
      </c>
      <c r="C32" s="49">
        <v>13</v>
      </c>
      <c r="D32" s="33" t="s">
        <v>159</v>
      </c>
      <c r="E32" s="14" t="s">
        <v>129</v>
      </c>
      <c r="F32" s="22">
        <f>F33</f>
        <v>4</v>
      </c>
      <c r="G32" s="22">
        <f t="shared" si="11"/>
        <v>4</v>
      </c>
      <c r="H32" s="101">
        <f t="shared" si="1"/>
        <v>100</v>
      </c>
      <c r="I32" s="22">
        <f t="shared" si="11"/>
        <v>0</v>
      </c>
    </row>
    <row r="33" spans="1:9" ht="22.5" customHeight="1" x14ac:dyDescent="0.25">
      <c r="A33" s="51" t="s">
        <v>101</v>
      </c>
      <c r="B33" s="48">
        <v>1</v>
      </c>
      <c r="C33" s="49">
        <v>13</v>
      </c>
      <c r="D33" s="33" t="s">
        <v>74</v>
      </c>
      <c r="E33" s="14" t="s">
        <v>129</v>
      </c>
      <c r="F33" s="22">
        <f>F34</f>
        <v>4</v>
      </c>
      <c r="G33" s="22">
        <f t="shared" si="11"/>
        <v>4</v>
      </c>
      <c r="H33" s="101">
        <f t="shared" si="1"/>
        <v>100</v>
      </c>
      <c r="I33" s="22">
        <f t="shared" si="11"/>
        <v>0</v>
      </c>
    </row>
    <row r="34" spans="1:9" ht="22.5" customHeight="1" x14ac:dyDescent="0.25">
      <c r="A34" s="52" t="s">
        <v>130</v>
      </c>
      <c r="B34" s="48">
        <v>1</v>
      </c>
      <c r="C34" s="49">
        <v>13</v>
      </c>
      <c r="D34" s="33" t="s">
        <v>74</v>
      </c>
      <c r="E34" s="14" t="s">
        <v>131</v>
      </c>
      <c r="F34" s="22">
        <f>F35</f>
        <v>4</v>
      </c>
      <c r="G34" s="22">
        <f t="shared" si="11"/>
        <v>4</v>
      </c>
      <c r="H34" s="101">
        <f t="shared" si="1"/>
        <v>100</v>
      </c>
      <c r="I34" s="22">
        <f t="shared" si="11"/>
        <v>0</v>
      </c>
    </row>
    <row r="35" spans="1:9" ht="22.5" customHeight="1" x14ac:dyDescent="0.25">
      <c r="A35" s="53" t="s">
        <v>132</v>
      </c>
      <c r="B35" s="37">
        <v>1</v>
      </c>
      <c r="C35" s="38">
        <v>13</v>
      </c>
      <c r="D35" s="32" t="s">
        <v>74</v>
      </c>
      <c r="E35" s="16" t="s">
        <v>133</v>
      </c>
      <c r="F35" s="23">
        <v>4</v>
      </c>
      <c r="G35" s="23">
        <v>4</v>
      </c>
      <c r="H35" s="101">
        <f t="shared" si="1"/>
        <v>100</v>
      </c>
      <c r="I35" s="23">
        <f>F35-G35</f>
        <v>0</v>
      </c>
    </row>
    <row r="36" spans="1:9" ht="22.5" customHeight="1" x14ac:dyDescent="0.25">
      <c r="A36" s="51" t="s">
        <v>209</v>
      </c>
      <c r="B36" s="48">
        <v>1</v>
      </c>
      <c r="C36" s="49">
        <v>13</v>
      </c>
      <c r="D36" s="33" t="s">
        <v>165</v>
      </c>
      <c r="E36" s="14" t="s">
        <v>129</v>
      </c>
      <c r="F36" s="22">
        <f>F37</f>
        <v>10.98226</v>
      </c>
      <c r="G36" s="22">
        <f t="shared" ref="G36:I39" si="12">G37</f>
        <v>10.98226</v>
      </c>
      <c r="H36" s="101">
        <f t="shared" si="1"/>
        <v>100</v>
      </c>
      <c r="I36" s="22">
        <f t="shared" si="12"/>
        <v>0</v>
      </c>
    </row>
    <row r="37" spans="1:9" ht="15" customHeight="1" x14ac:dyDescent="0.25">
      <c r="A37" s="51" t="s">
        <v>166</v>
      </c>
      <c r="B37" s="48">
        <v>1</v>
      </c>
      <c r="C37" s="49">
        <v>13</v>
      </c>
      <c r="D37" s="33" t="s">
        <v>167</v>
      </c>
      <c r="E37" s="14" t="s">
        <v>129</v>
      </c>
      <c r="F37" s="22">
        <f>F38</f>
        <v>10.98226</v>
      </c>
      <c r="G37" s="22">
        <f t="shared" si="12"/>
        <v>10.98226</v>
      </c>
      <c r="H37" s="101">
        <f t="shared" si="1"/>
        <v>100</v>
      </c>
      <c r="I37" s="22">
        <f t="shared" si="12"/>
        <v>0</v>
      </c>
    </row>
    <row r="38" spans="1:9" ht="22.5" customHeight="1" x14ac:dyDescent="0.25">
      <c r="A38" s="51" t="s">
        <v>101</v>
      </c>
      <c r="B38" s="48">
        <v>1</v>
      </c>
      <c r="C38" s="49">
        <v>13</v>
      </c>
      <c r="D38" s="33" t="s">
        <v>87</v>
      </c>
      <c r="E38" s="14" t="s">
        <v>129</v>
      </c>
      <c r="F38" s="22">
        <f>F39</f>
        <v>10.98226</v>
      </c>
      <c r="G38" s="22">
        <f t="shared" si="12"/>
        <v>10.98226</v>
      </c>
      <c r="H38" s="101">
        <f t="shared" si="1"/>
        <v>100</v>
      </c>
      <c r="I38" s="22">
        <f t="shared" si="12"/>
        <v>0</v>
      </c>
    </row>
    <row r="39" spans="1:9" ht="22.5" customHeight="1" x14ac:dyDescent="0.25">
      <c r="A39" s="52" t="s">
        <v>130</v>
      </c>
      <c r="B39" s="48">
        <v>1</v>
      </c>
      <c r="C39" s="49">
        <v>13</v>
      </c>
      <c r="D39" s="33" t="s">
        <v>87</v>
      </c>
      <c r="E39" s="14" t="s">
        <v>131</v>
      </c>
      <c r="F39" s="22">
        <f>F40</f>
        <v>10.98226</v>
      </c>
      <c r="G39" s="22">
        <f t="shared" si="12"/>
        <v>10.98226</v>
      </c>
      <c r="H39" s="101">
        <f t="shared" si="1"/>
        <v>100</v>
      </c>
      <c r="I39" s="22">
        <f t="shared" si="12"/>
        <v>0</v>
      </c>
    </row>
    <row r="40" spans="1:9" ht="22.5" customHeight="1" x14ac:dyDescent="0.25">
      <c r="A40" s="53" t="s">
        <v>132</v>
      </c>
      <c r="B40" s="37">
        <v>1</v>
      </c>
      <c r="C40" s="38">
        <v>13</v>
      </c>
      <c r="D40" s="32" t="s">
        <v>87</v>
      </c>
      <c r="E40" s="16" t="s">
        <v>133</v>
      </c>
      <c r="F40" s="23">
        <v>10.98226</v>
      </c>
      <c r="G40" s="23">
        <v>10.98226</v>
      </c>
      <c r="H40" s="101">
        <f t="shared" si="1"/>
        <v>100</v>
      </c>
      <c r="I40" s="67">
        <f>F40-G40</f>
        <v>0</v>
      </c>
    </row>
    <row r="41" spans="1:9" ht="22.5" customHeight="1" x14ac:dyDescent="0.25">
      <c r="A41" s="42" t="s">
        <v>215</v>
      </c>
      <c r="B41" s="37">
        <v>1</v>
      </c>
      <c r="C41" s="38">
        <v>13</v>
      </c>
      <c r="D41" s="32">
        <v>1700000</v>
      </c>
      <c r="E41" s="16"/>
      <c r="F41" s="23">
        <f>F42</f>
        <v>23.327999999999999</v>
      </c>
      <c r="G41" s="23">
        <f t="shared" ref="G41:I44" si="13">G42</f>
        <v>22.658480000000001</v>
      </c>
      <c r="H41" s="101">
        <f t="shared" si="1"/>
        <v>97.129972565157757</v>
      </c>
      <c r="I41" s="23">
        <f t="shared" si="13"/>
        <v>0.66951999999999856</v>
      </c>
    </row>
    <row r="42" spans="1:9" ht="22.5" customHeight="1" x14ac:dyDescent="0.25">
      <c r="A42" s="42" t="s">
        <v>169</v>
      </c>
      <c r="B42" s="37">
        <v>1</v>
      </c>
      <c r="C42" s="38">
        <v>13</v>
      </c>
      <c r="D42" s="32">
        <v>1710000</v>
      </c>
      <c r="E42" s="16"/>
      <c r="F42" s="23">
        <f>F43</f>
        <v>23.327999999999999</v>
      </c>
      <c r="G42" s="23">
        <f t="shared" si="13"/>
        <v>22.658480000000001</v>
      </c>
      <c r="H42" s="101">
        <f t="shared" si="1"/>
        <v>97.129972565157757</v>
      </c>
      <c r="I42" s="23">
        <f t="shared" si="13"/>
        <v>0.66951999999999856</v>
      </c>
    </row>
    <row r="43" spans="1:9" ht="22.5" customHeight="1" x14ac:dyDescent="0.25">
      <c r="A43" s="34" t="s">
        <v>103</v>
      </c>
      <c r="B43" s="37">
        <v>1</v>
      </c>
      <c r="C43" s="38">
        <v>13</v>
      </c>
      <c r="D43" s="32">
        <v>1710059</v>
      </c>
      <c r="E43" s="16"/>
      <c r="F43" s="23">
        <f>F44</f>
        <v>23.327999999999999</v>
      </c>
      <c r="G43" s="23">
        <f t="shared" si="13"/>
        <v>22.658480000000001</v>
      </c>
      <c r="H43" s="101">
        <f t="shared" si="1"/>
        <v>97.129972565157757</v>
      </c>
      <c r="I43" s="23">
        <f t="shared" si="13"/>
        <v>0.66951999999999856</v>
      </c>
    </row>
    <row r="44" spans="1:9" ht="22.5" customHeight="1" x14ac:dyDescent="0.25">
      <c r="A44" s="52" t="s">
        <v>130</v>
      </c>
      <c r="B44" s="37">
        <v>1</v>
      </c>
      <c r="C44" s="38">
        <v>13</v>
      </c>
      <c r="D44" s="32">
        <v>1710059</v>
      </c>
      <c r="E44" s="16">
        <v>200</v>
      </c>
      <c r="F44" s="23">
        <f>F45</f>
        <v>23.327999999999999</v>
      </c>
      <c r="G44" s="23">
        <f t="shared" si="13"/>
        <v>22.658480000000001</v>
      </c>
      <c r="H44" s="101">
        <f t="shared" si="1"/>
        <v>97.129972565157757</v>
      </c>
      <c r="I44" s="23">
        <f t="shared" si="13"/>
        <v>0.66951999999999856</v>
      </c>
    </row>
    <row r="45" spans="1:9" ht="22.5" customHeight="1" x14ac:dyDescent="0.25">
      <c r="A45" s="53" t="s">
        <v>132</v>
      </c>
      <c r="B45" s="37">
        <v>1</v>
      </c>
      <c r="C45" s="38">
        <v>13</v>
      </c>
      <c r="D45" s="32">
        <v>1710059</v>
      </c>
      <c r="E45" s="16">
        <v>240</v>
      </c>
      <c r="F45" s="23">
        <v>23.327999999999999</v>
      </c>
      <c r="G45" s="23">
        <v>22.658480000000001</v>
      </c>
      <c r="H45" s="101">
        <f t="shared" si="1"/>
        <v>97.129972565157757</v>
      </c>
      <c r="I45" s="67">
        <f>F45-G45</f>
        <v>0.66951999999999856</v>
      </c>
    </row>
    <row r="46" spans="1:9" ht="22.5" customHeight="1" x14ac:dyDescent="0.25">
      <c r="A46" s="51" t="s">
        <v>210</v>
      </c>
      <c r="B46" s="48">
        <v>1</v>
      </c>
      <c r="C46" s="49">
        <v>13</v>
      </c>
      <c r="D46" s="33" t="s">
        <v>171</v>
      </c>
      <c r="E46" s="14" t="s">
        <v>129</v>
      </c>
      <c r="F46" s="22">
        <f>F47</f>
        <v>1395.4024200000001</v>
      </c>
      <c r="G46" s="22">
        <f t="shared" ref="G46:I46" si="14">G47</f>
        <v>1374.7884199999999</v>
      </c>
      <c r="H46" s="101">
        <f t="shared" si="1"/>
        <v>98.522720062360207</v>
      </c>
      <c r="I46" s="22">
        <f t="shared" si="14"/>
        <v>20.614000000000146</v>
      </c>
    </row>
    <row r="47" spans="1:9" ht="33.75" customHeight="1" x14ac:dyDescent="0.25">
      <c r="A47" s="51" t="s">
        <v>211</v>
      </c>
      <c r="B47" s="48">
        <v>1</v>
      </c>
      <c r="C47" s="49">
        <v>13</v>
      </c>
      <c r="D47" s="33" t="s">
        <v>75</v>
      </c>
      <c r="E47" s="14" t="s">
        <v>129</v>
      </c>
      <c r="F47" s="22">
        <f>F48+F50</f>
        <v>1395.4024200000001</v>
      </c>
      <c r="G47" s="22">
        <f t="shared" ref="G47:I47" si="15">G48+G50</f>
        <v>1374.7884199999999</v>
      </c>
      <c r="H47" s="101">
        <f t="shared" si="1"/>
        <v>98.522720062360207</v>
      </c>
      <c r="I47" s="22">
        <f t="shared" si="15"/>
        <v>20.614000000000146</v>
      </c>
    </row>
    <row r="48" spans="1:9" ht="22.5" customHeight="1" x14ac:dyDescent="0.25">
      <c r="A48" s="52" t="s">
        <v>130</v>
      </c>
      <c r="B48" s="48">
        <v>1</v>
      </c>
      <c r="C48" s="49">
        <v>13</v>
      </c>
      <c r="D48" s="33" t="s">
        <v>75</v>
      </c>
      <c r="E48" s="14" t="s">
        <v>131</v>
      </c>
      <c r="F48" s="22">
        <f>F49</f>
        <v>1383.53042</v>
      </c>
      <c r="G48" s="22">
        <f t="shared" ref="G48:I48" si="16">G49</f>
        <v>1363.5174199999999</v>
      </c>
      <c r="H48" s="101">
        <f t="shared" si="1"/>
        <v>98.553483196993952</v>
      </c>
      <c r="I48" s="22">
        <f t="shared" si="16"/>
        <v>20.013000000000147</v>
      </c>
    </row>
    <row r="49" spans="1:9" ht="22.5" customHeight="1" x14ac:dyDescent="0.25">
      <c r="A49" s="53" t="s">
        <v>132</v>
      </c>
      <c r="B49" s="37">
        <v>1</v>
      </c>
      <c r="C49" s="38">
        <v>13</v>
      </c>
      <c r="D49" s="32" t="s">
        <v>75</v>
      </c>
      <c r="E49" s="16" t="s">
        <v>133</v>
      </c>
      <c r="F49" s="23">
        <v>1383.53042</v>
      </c>
      <c r="G49" s="71">
        <v>1363.5174199999999</v>
      </c>
      <c r="H49" s="101">
        <f t="shared" si="1"/>
        <v>98.553483196993952</v>
      </c>
      <c r="I49" s="23">
        <f>F49-G49</f>
        <v>20.013000000000147</v>
      </c>
    </row>
    <row r="50" spans="1:9" ht="15" customHeight="1" x14ac:dyDescent="0.25">
      <c r="A50" s="52" t="s">
        <v>144</v>
      </c>
      <c r="B50" s="48">
        <v>1</v>
      </c>
      <c r="C50" s="49">
        <v>13</v>
      </c>
      <c r="D50" s="33" t="s">
        <v>75</v>
      </c>
      <c r="E50" s="14" t="s">
        <v>145</v>
      </c>
      <c r="F50" s="22">
        <f>F51</f>
        <v>11.872</v>
      </c>
      <c r="G50" s="22">
        <f t="shared" ref="G50:I50" si="17">G51</f>
        <v>11.271000000000001</v>
      </c>
      <c r="H50" s="101">
        <f t="shared" si="1"/>
        <v>94.937668463611871</v>
      </c>
      <c r="I50" s="22">
        <f t="shared" si="17"/>
        <v>0.60099999999999909</v>
      </c>
    </row>
    <row r="51" spans="1:9" ht="15" customHeight="1" x14ac:dyDescent="0.25">
      <c r="A51" s="53" t="s">
        <v>146</v>
      </c>
      <c r="B51" s="37">
        <v>1</v>
      </c>
      <c r="C51" s="38">
        <v>13</v>
      </c>
      <c r="D51" s="32" t="s">
        <v>75</v>
      </c>
      <c r="E51" s="16" t="s">
        <v>147</v>
      </c>
      <c r="F51" s="23">
        <v>11.872</v>
      </c>
      <c r="G51" s="23">
        <v>11.271000000000001</v>
      </c>
      <c r="H51" s="101">
        <f t="shared" si="1"/>
        <v>94.937668463611871</v>
      </c>
      <c r="I51" s="23">
        <f>F51-G51</f>
        <v>0.60099999999999909</v>
      </c>
    </row>
    <row r="52" spans="1:9" ht="33.75" customHeight="1" x14ac:dyDescent="0.25">
      <c r="A52" s="51" t="s">
        <v>212</v>
      </c>
      <c r="B52" s="48">
        <v>1</v>
      </c>
      <c r="C52" s="49">
        <v>13</v>
      </c>
      <c r="D52" s="33" t="s">
        <v>172</v>
      </c>
      <c r="E52" s="14" t="s">
        <v>129</v>
      </c>
      <c r="F52" s="22">
        <f>F53</f>
        <v>2</v>
      </c>
      <c r="G52" s="22">
        <f t="shared" ref="G52:I55" si="18">G53</f>
        <v>2</v>
      </c>
      <c r="H52" s="101">
        <f t="shared" si="1"/>
        <v>100</v>
      </c>
      <c r="I52" s="22">
        <f t="shared" si="18"/>
        <v>0</v>
      </c>
    </row>
    <row r="53" spans="1:9" ht="15" customHeight="1" x14ac:dyDescent="0.25">
      <c r="A53" s="51" t="s">
        <v>173</v>
      </c>
      <c r="B53" s="48">
        <v>1</v>
      </c>
      <c r="C53" s="49">
        <v>13</v>
      </c>
      <c r="D53" s="33" t="s">
        <v>174</v>
      </c>
      <c r="E53" s="14" t="s">
        <v>129</v>
      </c>
      <c r="F53" s="22">
        <f>F54</f>
        <v>2</v>
      </c>
      <c r="G53" s="22">
        <f t="shared" si="18"/>
        <v>2</v>
      </c>
      <c r="H53" s="101">
        <f t="shared" si="1"/>
        <v>100</v>
      </c>
      <c r="I53" s="22">
        <f t="shared" si="18"/>
        <v>0</v>
      </c>
    </row>
    <row r="54" spans="1:9" ht="15" customHeight="1" x14ac:dyDescent="0.25">
      <c r="A54" s="51" t="s">
        <v>102</v>
      </c>
      <c r="B54" s="48">
        <v>1</v>
      </c>
      <c r="C54" s="49">
        <v>13</v>
      </c>
      <c r="D54" s="33" t="s">
        <v>76</v>
      </c>
      <c r="E54" s="14" t="s">
        <v>129</v>
      </c>
      <c r="F54" s="22">
        <f>F55</f>
        <v>2</v>
      </c>
      <c r="G54" s="22">
        <f t="shared" si="18"/>
        <v>2</v>
      </c>
      <c r="H54" s="101">
        <f t="shared" si="1"/>
        <v>100</v>
      </c>
      <c r="I54" s="22">
        <f t="shared" si="18"/>
        <v>0</v>
      </c>
    </row>
    <row r="55" spans="1:9" ht="22.5" customHeight="1" x14ac:dyDescent="0.25">
      <c r="A55" s="52" t="s">
        <v>130</v>
      </c>
      <c r="B55" s="48">
        <v>1</v>
      </c>
      <c r="C55" s="49">
        <v>13</v>
      </c>
      <c r="D55" s="33" t="s">
        <v>76</v>
      </c>
      <c r="E55" s="14" t="s">
        <v>131</v>
      </c>
      <c r="F55" s="22">
        <f>F56</f>
        <v>2</v>
      </c>
      <c r="G55" s="22">
        <f t="shared" si="18"/>
        <v>2</v>
      </c>
      <c r="H55" s="101">
        <f t="shared" si="1"/>
        <v>100</v>
      </c>
      <c r="I55" s="22">
        <f t="shared" si="18"/>
        <v>0</v>
      </c>
    </row>
    <row r="56" spans="1:9" ht="22.5" customHeight="1" x14ac:dyDescent="0.25">
      <c r="A56" s="53" t="s">
        <v>132</v>
      </c>
      <c r="B56" s="37">
        <v>1</v>
      </c>
      <c r="C56" s="38">
        <v>13</v>
      </c>
      <c r="D56" s="32" t="s">
        <v>76</v>
      </c>
      <c r="E56" s="16" t="s">
        <v>133</v>
      </c>
      <c r="F56" s="23">
        <v>2</v>
      </c>
      <c r="G56" s="23">
        <v>2</v>
      </c>
      <c r="H56" s="101">
        <f t="shared" si="1"/>
        <v>100</v>
      </c>
      <c r="I56" s="23">
        <f>F56-G56</f>
        <v>0</v>
      </c>
    </row>
    <row r="57" spans="1:9" ht="33.75" customHeight="1" x14ac:dyDescent="0.25">
      <c r="A57" s="51" t="s">
        <v>204</v>
      </c>
      <c r="B57" s="48">
        <v>1</v>
      </c>
      <c r="C57" s="49">
        <v>13</v>
      </c>
      <c r="D57" s="33" t="s">
        <v>175</v>
      </c>
      <c r="E57" s="14" t="s">
        <v>129</v>
      </c>
      <c r="F57" s="22">
        <f>F58</f>
        <v>2989.2591499999999</v>
      </c>
      <c r="G57" s="22">
        <f t="shared" ref="G57:I57" si="19">G58</f>
        <v>2953.0574900000001</v>
      </c>
      <c r="H57" s="101">
        <f t="shared" si="1"/>
        <v>98.788942069475652</v>
      </c>
      <c r="I57" s="22">
        <f t="shared" si="19"/>
        <v>36.201660000000167</v>
      </c>
    </row>
    <row r="58" spans="1:9" ht="22.5" customHeight="1" x14ac:dyDescent="0.25">
      <c r="A58" s="51" t="s">
        <v>205</v>
      </c>
      <c r="B58" s="48">
        <v>1</v>
      </c>
      <c r="C58" s="49">
        <v>13</v>
      </c>
      <c r="D58" s="33" t="s">
        <v>176</v>
      </c>
      <c r="E58" s="14" t="s">
        <v>129</v>
      </c>
      <c r="F58" s="22">
        <f>F59+F69+F66</f>
        <v>2989.2591499999999</v>
      </c>
      <c r="G58" s="22">
        <f>G59+G69+G66</f>
        <v>2953.0574900000001</v>
      </c>
      <c r="H58" s="101">
        <f t="shared" si="1"/>
        <v>98.788942069475652</v>
      </c>
      <c r="I58" s="22">
        <f>I59+I69+I66</f>
        <v>36.201660000000167</v>
      </c>
    </row>
    <row r="59" spans="1:9" ht="45" customHeight="1" x14ac:dyDescent="0.25">
      <c r="A59" s="51" t="s">
        <v>103</v>
      </c>
      <c r="B59" s="48">
        <v>1</v>
      </c>
      <c r="C59" s="49">
        <v>13</v>
      </c>
      <c r="D59" s="33" t="s">
        <v>104</v>
      </c>
      <c r="E59" s="14" t="s">
        <v>129</v>
      </c>
      <c r="F59" s="22">
        <f>F60+F62+F64</f>
        <v>2616.6088300000001</v>
      </c>
      <c r="G59" s="22">
        <f>G60+G62+G64</f>
        <v>2614.40717</v>
      </c>
      <c r="H59" s="101">
        <f t="shared" si="1"/>
        <v>99.915858267588277</v>
      </c>
      <c r="I59" s="22">
        <f>I60+I62+I64</f>
        <v>2.2016600000001665</v>
      </c>
    </row>
    <row r="60" spans="1:9" ht="45" customHeight="1" x14ac:dyDescent="0.25">
      <c r="A60" s="52" t="s">
        <v>136</v>
      </c>
      <c r="B60" s="48">
        <v>1</v>
      </c>
      <c r="C60" s="49">
        <v>13</v>
      </c>
      <c r="D60" s="33" t="s">
        <v>104</v>
      </c>
      <c r="E60" s="14" t="s">
        <v>137</v>
      </c>
      <c r="F60" s="22">
        <f>F61</f>
        <v>2303.0114800000001</v>
      </c>
      <c r="G60" s="22">
        <f>G61</f>
        <v>2303.0114699999999</v>
      </c>
      <c r="H60" s="101">
        <f t="shared" si="1"/>
        <v>99.999999565785913</v>
      </c>
      <c r="I60" s="22">
        <f>I61</f>
        <v>1.0000000202126103E-5</v>
      </c>
    </row>
    <row r="61" spans="1:9" ht="15" customHeight="1" x14ac:dyDescent="0.25">
      <c r="A61" s="53" t="s">
        <v>138</v>
      </c>
      <c r="B61" s="37">
        <v>1</v>
      </c>
      <c r="C61" s="38">
        <v>13</v>
      </c>
      <c r="D61" s="32" t="s">
        <v>104</v>
      </c>
      <c r="E61" s="16" t="s">
        <v>139</v>
      </c>
      <c r="F61" s="23">
        <v>2303.0114800000001</v>
      </c>
      <c r="G61" s="23">
        <v>2303.0114699999999</v>
      </c>
      <c r="H61" s="101">
        <f t="shared" si="1"/>
        <v>99.999999565785913</v>
      </c>
      <c r="I61" s="67">
        <f>F61-G61</f>
        <v>1.0000000202126103E-5</v>
      </c>
    </row>
    <row r="62" spans="1:9" ht="22.5" customHeight="1" x14ac:dyDescent="0.25">
      <c r="A62" s="52" t="s">
        <v>130</v>
      </c>
      <c r="B62" s="48">
        <v>1</v>
      </c>
      <c r="C62" s="49">
        <v>13</v>
      </c>
      <c r="D62" s="33" t="s">
        <v>104</v>
      </c>
      <c r="E62" s="14" t="s">
        <v>131</v>
      </c>
      <c r="F62" s="22">
        <f>F63</f>
        <v>307.19734999999997</v>
      </c>
      <c r="G62" s="22">
        <f t="shared" ref="G62:I62" si="20">G63</f>
        <v>305.60613000000001</v>
      </c>
      <c r="H62" s="101">
        <f t="shared" ref="H62:H116" si="21">G62/F62*100</f>
        <v>99.482020271333738</v>
      </c>
      <c r="I62" s="22">
        <f t="shared" si="20"/>
        <v>1.5912199999999643</v>
      </c>
    </row>
    <row r="63" spans="1:9" ht="22.5" customHeight="1" x14ac:dyDescent="0.25">
      <c r="A63" s="53" t="s">
        <v>132</v>
      </c>
      <c r="B63" s="37">
        <v>1</v>
      </c>
      <c r="C63" s="38">
        <v>13</v>
      </c>
      <c r="D63" s="32" t="s">
        <v>104</v>
      </c>
      <c r="E63" s="16" t="s">
        <v>133</v>
      </c>
      <c r="F63" s="23">
        <v>307.19734999999997</v>
      </c>
      <c r="G63" s="23">
        <v>305.60613000000001</v>
      </c>
      <c r="H63" s="101">
        <f t="shared" si="21"/>
        <v>99.482020271333738</v>
      </c>
      <c r="I63" s="23">
        <f>F63-G63</f>
        <v>1.5912199999999643</v>
      </c>
    </row>
    <row r="64" spans="1:9" ht="15" customHeight="1" x14ac:dyDescent="0.25">
      <c r="A64" s="52" t="s">
        <v>144</v>
      </c>
      <c r="B64" s="48">
        <v>1</v>
      </c>
      <c r="C64" s="49">
        <v>13</v>
      </c>
      <c r="D64" s="33" t="s">
        <v>104</v>
      </c>
      <c r="E64" s="14" t="s">
        <v>145</v>
      </c>
      <c r="F64" s="22">
        <f>F65</f>
        <v>6.4</v>
      </c>
      <c r="G64" s="22">
        <f t="shared" ref="G64:I64" si="22">G65</f>
        <v>5.7895700000000003</v>
      </c>
      <c r="H64" s="101">
        <f t="shared" si="21"/>
        <v>90.462031249999995</v>
      </c>
      <c r="I64" s="22">
        <f t="shared" si="22"/>
        <v>0.61043000000000003</v>
      </c>
    </row>
    <row r="65" spans="1:9" ht="15" customHeight="1" x14ac:dyDescent="0.25">
      <c r="A65" s="53" t="s">
        <v>146</v>
      </c>
      <c r="B65" s="37">
        <v>1</v>
      </c>
      <c r="C65" s="38">
        <v>13</v>
      </c>
      <c r="D65" s="32" t="s">
        <v>104</v>
      </c>
      <c r="E65" s="16" t="s">
        <v>147</v>
      </c>
      <c r="F65" s="23">
        <v>6.4</v>
      </c>
      <c r="G65" s="23">
        <v>5.7895700000000003</v>
      </c>
      <c r="H65" s="101">
        <f t="shared" si="21"/>
        <v>90.462031249999995</v>
      </c>
      <c r="I65" s="23">
        <f>F65-G65</f>
        <v>0.61043000000000003</v>
      </c>
    </row>
    <row r="66" spans="1:9" ht="15" customHeight="1" x14ac:dyDescent="0.25">
      <c r="A66" s="52" t="s">
        <v>95</v>
      </c>
      <c r="B66" s="48">
        <v>1</v>
      </c>
      <c r="C66" s="49">
        <v>13</v>
      </c>
      <c r="D66" s="33">
        <v>2510204</v>
      </c>
      <c r="E66" s="16"/>
      <c r="F66" s="22">
        <f>F67</f>
        <v>34</v>
      </c>
      <c r="G66" s="22">
        <f>G67</f>
        <v>0</v>
      </c>
      <c r="H66" s="101">
        <f t="shared" si="21"/>
        <v>0</v>
      </c>
      <c r="I66" s="22">
        <f>I67</f>
        <v>34</v>
      </c>
    </row>
    <row r="67" spans="1:9" ht="22.5" customHeight="1" x14ac:dyDescent="0.25">
      <c r="A67" s="52" t="s">
        <v>130</v>
      </c>
      <c r="B67" s="48">
        <v>1</v>
      </c>
      <c r="C67" s="49">
        <v>13</v>
      </c>
      <c r="D67" s="33">
        <v>2510204</v>
      </c>
      <c r="E67" s="14">
        <v>200</v>
      </c>
      <c r="F67" s="22">
        <f>F68</f>
        <v>34</v>
      </c>
      <c r="G67" s="22">
        <f t="shared" ref="G67:I67" si="23">G68</f>
        <v>0</v>
      </c>
      <c r="H67" s="101">
        <f t="shared" si="21"/>
        <v>0</v>
      </c>
      <c r="I67" s="22">
        <f t="shared" si="23"/>
        <v>34</v>
      </c>
    </row>
    <row r="68" spans="1:9" ht="27" customHeight="1" x14ac:dyDescent="0.25">
      <c r="A68" s="53" t="s">
        <v>132</v>
      </c>
      <c r="B68" s="37">
        <v>1</v>
      </c>
      <c r="C68" s="38">
        <v>13</v>
      </c>
      <c r="D68" s="32">
        <v>2510204</v>
      </c>
      <c r="E68" s="16">
        <v>240</v>
      </c>
      <c r="F68" s="23">
        <v>34</v>
      </c>
      <c r="G68" s="54">
        <v>0</v>
      </c>
      <c r="H68" s="101">
        <f t="shared" si="21"/>
        <v>0</v>
      </c>
      <c r="I68" s="23">
        <f>F68-G68</f>
        <v>34</v>
      </c>
    </row>
    <row r="69" spans="1:9" ht="15" customHeight="1" x14ac:dyDescent="0.25">
      <c r="A69" s="51" t="s">
        <v>107</v>
      </c>
      <c r="B69" s="48">
        <v>1</v>
      </c>
      <c r="C69" s="49">
        <v>13</v>
      </c>
      <c r="D69" s="33" t="s">
        <v>77</v>
      </c>
      <c r="E69" s="14" t="s">
        <v>129</v>
      </c>
      <c r="F69" s="22">
        <f>F70+F72</f>
        <v>338.65031999999997</v>
      </c>
      <c r="G69" s="22">
        <f t="shared" ref="G69:I69" si="24">G70+G72</f>
        <v>338.65031999999997</v>
      </c>
      <c r="H69" s="101">
        <f t="shared" si="21"/>
        <v>100</v>
      </c>
      <c r="I69" s="22">
        <f t="shared" si="24"/>
        <v>0</v>
      </c>
    </row>
    <row r="70" spans="1:9" ht="45" customHeight="1" x14ac:dyDescent="0.25">
      <c r="A70" s="52" t="s">
        <v>136</v>
      </c>
      <c r="B70" s="48">
        <v>1</v>
      </c>
      <c r="C70" s="49">
        <v>13</v>
      </c>
      <c r="D70" s="33" t="s">
        <v>77</v>
      </c>
      <c r="E70" s="14" t="s">
        <v>137</v>
      </c>
      <c r="F70" s="22">
        <f>F71</f>
        <v>271.93556999999998</v>
      </c>
      <c r="G70" s="22">
        <f t="shared" ref="G70:I70" si="25">G71</f>
        <v>271.93556999999998</v>
      </c>
      <c r="H70" s="101">
        <f t="shared" si="21"/>
        <v>100</v>
      </c>
      <c r="I70" s="22">
        <f t="shared" si="25"/>
        <v>0</v>
      </c>
    </row>
    <row r="71" spans="1:9" ht="22.5" customHeight="1" x14ac:dyDescent="0.25">
      <c r="A71" s="53" t="s">
        <v>142</v>
      </c>
      <c r="B71" s="37">
        <v>1</v>
      </c>
      <c r="C71" s="38">
        <v>13</v>
      </c>
      <c r="D71" s="32" t="s">
        <v>77</v>
      </c>
      <c r="E71" s="16" t="s">
        <v>143</v>
      </c>
      <c r="F71" s="23">
        <v>271.93556999999998</v>
      </c>
      <c r="G71" s="23">
        <v>271.93556999999998</v>
      </c>
      <c r="H71" s="101">
        <f t="shared" si="21"/>
        <v>100</v>
      </c>
      <c r="I71" s="67">
        <f>F71-G71</f>
        <v>0</v>
      </c>
    </row>
    <row r="72" spans="1:9" ht="22.5" customHeight="1" x14ac:dyDescent="0.25">
      <c r="A72" s="52" t="s">
        <v>130</v>
      </c>
      <c r="B72" s="48">
        <v>1</v>
      </c>
      <c r="C72" s="49">
        <v>13</v>
      </c>
      <c r="D72" s="33" t="s">
        <v>77</v>
      </c>
      <c r="E72" s="14" t="s">
        <v>131</v>
      </c>
      <c r="F72" s="22">
        <f>F73</f>
        <v>66.714749999999995</v>
      </c>
      <c r="G72" s="22">
        <f t="shared" ref="G72:I72" si="26">G73</f>
        <v>66.714749999999995</v>
      </c>
      <c r="H72" s="101">
        <f t="shared" si="21"/>
        <v>100</v>
      </c>
      <c r="I72" s="22">
        <f t="shared" si="26"/>
        <v>0</v>
      </c>
    </row>
    <row r="73" spans="1:9" ht="22.5" customHeight="1" x14ac:dyDescent="0.25">
      <c r="A73" s="53" t="s">
        <v>132</v>
      </c>
      <c r="B73" s="37">
        <v>1</v>
      </c>
      <c r="C73" s="38">
        <v>13</v>
      </c>
      <c r="D73" s="32" t="s">
        <v>77</v>
      </c>
      <c r="E73" s="16" t="s">
        <v>133</v>
      </c>
      <c r="F73" s="23">
        <v>66.714749999999995</v>
      </c>
      <c r="G73" s="23">
        <v>66.714749999999995</v>
      </c>
      <c r="H73" s="101">
        <f t="shared" si="21"/>
        <v>100</v>
      </c>
      <c r="I73" s="67">
        <f>F73-G73</f>
        <v>0</v>
      </c>
    </row>
    <row r="74" spans="1:9" ht="15" customHeight="1" x14ac:dyDescent="0.25">
      <c r="A74" s="47" t="s">
        <v>37</v>
      </c>
      <c r="B74" s="48">
        <v>2</v>
      </c>
      <c r="C74" s="49">
        <v>0</v>
      </c>
      <c r="D74" s="33" t="s">
        <v>129</v>
      </c>
      <c r="E74" s="14" t="s">
        <v>129</v>
      </c>
      <c r="F74" s="22">
        <f>F75</f>
        <v>162.5</v>
      </c>
      <c r="G74" s="22">
        <f t="shared" ref="G74:I78" si="27">G75</f>
        <v>159.60624999999999</v>
      </c>
      <c r="H74" s="101">
        <f t="shared" si="21"/>
        <v>98.219230769230762</v>
      </c>
      <c r="I74" s="22">
        <f t="shared" si="27"/>
        <v>2.8937500000000114</v>
      </c>
    </row>
    <row r="75" spans="1:9" ht="15" customHeight="1" x14ac:dyDescent="0.25">
      <c r="A75" s="50" t="s">
        <v>38</v>
      </c>
      <c r="B75" s="37">
        <v>2</v>
      </c>
      <c r="C75" s="38">
        <v>3</v>
      </c>
      <c r="D75" s="32" t="s">
        <v>129</v>
      </c>
      <c r="E75" s="16" t="s">
        <v>129</v>
      </c>
      <c r="F75" s="23">
        <f>F76</f>
        <v>162.5</v>
      </c>
      <c r="G75" s="23">
        <f t="shared" si="27"/>
        <v>159.60624999999999</v>
      </c>
      <c r="H75" s="101">
        <f t="shared" si="21"/>
        <v>98.219230769230762</v>
      </c>
      <c r="I75" s="23">
        <f t="shared" si="27"/>
        <v>2.8937500000000114</v>
      </c>
    </row>
    <row r="76" spans="1:9" ht="15" customHeight="1" x14ac:dyDescent="0.25">
      <c r="A76" s="51" t="s">
        <v>181</v>
      </c>
      <c r="B76" s="48">
        <v>2</v>
      </c>
      <c r="C76" s="49">
        <v>3</v>
      </c>
      <c r="D76" s="33" t="s">
        <v>182</v>
      </c>
      <c r="E76" s="14" t="s">
        <v>129</v>
      </c>
      <c r="F76" s="22">
        <f>F77</f>
        <v>162.5</v>
      </c>
      <c r="G76" s="22">
        <f t="shared" si="27"/>
        <v>159.60624999999999</v>
      </c>
      <c r="H76" s="101">
        <f t="shared" si="21"/>
        <v>98.219230769230762</v>
      </c>
      <c r="I76" s="22">
        <f t="shared" si="27"/>
        <v>2.8937500000000114</v>
      </c>
    </row>
    <row r="77" spans="1:9" ht="33.75" customHeight="1" x14ac:dyDescent="0.25">
      <c r="A77" s="51" t="s">
        <v>108</v>
      </c>
      <c r="B77" s="48">
        <v>2</v>
      </c>
      <c r="C77" s="49">
        <v>3</v>
      </c>
      <c r="D77" s="33" t="s">
        <v>80</v>
      </c>
      <c r="E77" s="14" t="s">
        <v>129</v>
      </c>
      <c r="F77" s="22">
        <f>F78+F80</f>
        <v>162.5</v>
      </c>
      <c r="G77" s="22">
        <f>G78+G80</f>
        <v>159.60624999999999</v>
      </c>
      <c r="H77" s="101">
        <f t="shared" si="21"/>
        <v>98.219230769230762</v>
      </c>
      <c r="I77" s="22">
        <f t="shared" si="27"/>
        <v>2.8937500000000114</v>
      </c>
    </row>
    <row r="78" spans="1:9" ht="45" customHeight="1" x14ac:dyDescent="0.25">
      <c r="A78" s="52" t="s">
        <v>136</v>
      </c>
      <c r="B78" s="48">
        <v>2</v>
      </c>
      <c r="C78" s="49">
        <v>3</v>
      </c>
      <c r="D78" s="33" t="s">
        <v>80</v>
      </c>
      <c r="E78" s="14" t="s">
        <v>137</v>
      </c>
      <c r="F78" s="22">
        <f>F79</f>
        <v>137.5</v>
      </c>
      <c r="G78" s="22">
        <f t="shared" si="27"/>
        <v>134.60624999999999</v>
      </c>
      <c r="H78" s="101">
        <f t="shared" si="21"/>
        <v>97.895454545454541</v>
      </c>
      <c r="I78" s="22">
        <f t="shared" si="27"/>
        <v>2.8937500000000114</v>
      </c>
    </row>
    <row r="79" spans="1:9" ht="22.5" customHeight="1" x14ac:dyDescent="0.25">
      <c r="A79" s="53" t="s">
        <v>142</v>
      </c>
      <c r="B79" s="37">
        <v>2</v>
      </c>
      <c r="C79" s="38">
        <v>3</v>
      </c>
      <c r="D79" s="32" t="s">
        <v>80</v>
      </c>
      <c r="E79" s="16" t="s">
        <v>143</v>
      </c>
      <c r="F79" s="23">
        <v>137.5</v>
      </c>
      <c r="G79" s="23">
        <v>134.60624999999999</v>
      </c>
      <c r="H79" s="101">
        <f t="shared" si="21"/>
        <v>97.895454545454541</v>
      </c>
      <c r="I79" s="23">
        <f>F79-G79</f>
        <v>2.8937500000000114</v>
      </c>
    </row>
    <row r="80" spans="1:9" ht="22.5" customHeight="1" x14ac:dyDescent="0.25">
      <c r="A80" s="52" t="s">
        <v>130</v>
      </c>
      <c r="B80" s="48">
        <v>2</v>
      </c>
      <c r="C80" s="49">
        <v>3</v>
      </c>
      <c r="D80" s="33">
        <v>5005118</v>
      </c>
      <c r="E80" s="14">
        <v>200</v>
      </c>
      <c r="F80" s="22">
        <f>F81</f>
        <v>25</v>
      </c>
      <c r="G80" s="22">
        <f>G81</f>
        <v>25</v>
      </c>
      <c r="H80" s="101">
        <f t="shared" si="21"/>
        <v>100</v>
      </c>
      <c r="I80" s="22">
        <f t="shared" ref="I80:I81" si="28">F80-G80</f>
        <v>0</v>
      </c>
    </row>
    <row r="81" spans="1:9" ht="22.5" customHeight="1" x14ac:dyDescent="0.25">
      <c r="A81" s="53" t="s">
        <v>132</v>
      </c>
      <c r="B81" s="37">
        <v>2</v>
      </c>
      <c r="C81" s="38">
        <v>3</v>
      </c>
      <c r="D81" s="32">
        <v>5005118</v>
      </c>
      <c r="E81" s="16">
        <v>240</v>
      </c>
      <c r="F81" s="23">
        <v>25</v>
      </c>
      <c r="G81" s="23">
        <v>25</v>
      </c>
      <c r="H81" s="101">
        <f t="shared" si="21"/>
        <v>100</v>
      </c>
      <c r="I81" s="23">
        <f t="shared" si="28"/>
        <v>0</v>
      </c>
    </row>
    <row r="82" spans="1:9" ht="15" customHeight="1" x14ac:dyDescent="0.25">
      <c r="A82" s="47" t="s">
        <v>39</v>
      </c>
      <c r="B82" s="48">
        <v>3</v>
      </c>
      <c r="C82" s="49">
        <v>0</v>
      </c>
      <c r="D82" s="33" t="s">
        <v>129</v>
      </c>
      <c r="E82" s="14" t="s">
        <v>129</v>
      </c>
      <c r="F82" s="22">
        <f>F83+F89+F102</f>
        <v>339.2</v>
      </c>
      <c r="G82" s="22">
        <f t="shared" ref="G82" si="29">G83+G89+G102</f>
        <v>329.2</v>
      </c>
      <c r="H82" s="101">
        <f t="shared" si="21"/>
        <v>97.051886792452834</v>
      </c>
      <c r="I82" s="22">
        <f>I83+I89+I102</f>
        <v>10</v>
      </c>
    </row>
    <row r="83" spans="1:9" ht="15" customHeight="1" x14ac:dyDescent="0.25">
      <c r="A83" s="50" t="s">
        <v>40</v>
      </c>
      <c r="B83" s="37">
        <v>3</v>
      </c>
      <c r="C83" s="38">
        <v>4</v>
      </c>
      <c r="D83" s="32" t="s">
        <v>129</v>
      </c>
      <c r="E83" s="16" t="s">
        <v>129</v>
      </c>
      <c r="F83" s="23">
        <f>F84</f>
        <v>40</v>
      </c>
      <c r="G83" s="23">
        <f t="shared" ref="G83:I87" si="30">G84</f>
        <v>40</v>
      </c>
      <c r="H83" s="101">
        <f t="shared" si="21"/>
        <v>100</v>
      </c>
      <c r="I83" s="23">
        <f t="shared" si="30"/>
        <v>0</v>
      </c>
    </row>
    <row r="84" spans="1:9" ht="33.75" customHeight="1" x14ac:dyDescent="0.25">
      <c r="A84" s="51" t="s">
        <v>208</v>
      </c>
      <c r="B84" s="48">
        <v>3</v>
      </c>
      <c r="C84" s="49">
        <v>4</v>
      </c>
      <c r="D84" s="33" t="s">
        <v>155</v>
      </c>
      <c r="E84" s="14" t="s">
        <v>129</v>
      </c>
      <c r="F84" s="22">
        <f>F85</f>
        <v>40</v>
      </c>
      <c r="G84" s="22">
        <f t="shared" si="30"/>
        <v>40</v>
      </c>
      <c r="H84" s="101">
        <f t="shared" si="21"/>
        <v>100</v>
      </c>
      <c r="I84" s="22">
        <f t="shared" si="30"/>
        <v>0</v>
      </c>
    </row>
    <row r="85" spans="1:9" ht="15" customHeight="1" x14ac:dyDescent="0.25">
      <c r="A85" s="51" t="s">
        <v>156</v>
      </c>
      <c r="B85" s="48">
        <v>3</v>
      </c>
      <c r="C85" s="49">
        <v>4</v>
      </c>
      <c r="D85" s="33" t="s">
        <v>157</v>
      </c>
      <c r="E85" s="14" t="s">
        <v>129</v>
      </c>
      <c r="F85" s="22">
        <f>F86</f>
        <v>40</v>
      </c>
      <c r="G85" s="22">
        <f t="shared" si="30"/>
        <v>40</v>
      </c>
      <c r="H85" s="101">
        <f t="shared" si="21"/>
        <v>100</v>
      </c>
      <c r="I85" s="22">
        <f t="shared" si="30"/>
        <v>0</v>
      </c>
    </row>
    <row r="86" spans="1:9" ht="78.75" customHeight="1" x14ac:dyDescent="0.25">
      <c r="A86" s="51" t="s">
        <v>109</v>
      </c>
      <c r="B86" s="48">
        <v>3</v>
      </c>
      <c r="C86" s="49">
        <v>4</v>
      </c>
      <c r="D86" s="33" t="s">
        <v>110</v>
      </c>
      <c r="E86" s="14" t="s">
        <v>129</v>
      </c>
      <c r="F86" s="22">
        <f>F87</f>
        <v>40</v>
      </c>
      <c r="G86" s="22">
        <f t="shared" si="30"/>
        <v>40</v>
      </c>
      <c r="H86" s="101">
        <f t="shared" si="21"/>
        <v>100</v>
      </c>
      <c r="I86" s="22">
        <f t="shared" si="30"/>
        <v>0</v>
      </c>
    </row>
    <row r="87" spans="1:9" ht="22.5" customHeight="1" x14ac:dyDescent="0.25">
      <c r="A87" s="52" t="s">
        <v>130</v>
      </c>
      <c r="B87" s="48">
        <v>3</v>
      </c>
      <c r="C87" s="49">
        <v>4</v>
      </c>
      <c r="D87" s="33" t="s">
        <v>110</v>
      </c>
      <c r="E87" s="14" t="s">
        <v>131</v>
      </c>
      <c r="F87" s="22">
        <f>F88</f>
        <v>40</v>
      </c>
      <c r="G87" s="22">
        <f t="shared" si="30"/>
        <v>40</v>
      </c>
      <c r="H87" s="101">
        <f t="shared" si="21"/>
        <v>100</v>
      </c>
      <c r="I87" s="22">
        <f t="shared" si="30"/>
        <v>0</v>
      </c>
    </row>
    <row r="88" spans="1:9" ht="22.5" customHeight="1" x14ac:dyDescent="0.25">
      <c r="A88" s="53" t="s">
        <v>132</v>
      </c>
      <c r="B88" s="37">
        <v>3</v>
      </c>
      <c r="C88" s="38">
        <v>4</v>
      </c>
      <c r="D88" s="32" t="s">
        <v>110</v>
      </c>
      <c r="E88" s="16" t="s">
        <v>133</v>
      </c>
      <c r="F88" s="23">
        <v>40</v>
      </c>
      <c r="G88" s="23">
        <v>40</v>
      </c>
      <c r="H88" s="101">
        <f t="shared" si="21"/>
        <v>100</v>
      </c>
      <c r="I88" s="23">
        <f>F88-G88</f>
        <v>0</v>
      </c>
    </row>
    <row r="89" spans="1:9" ht="22.5" customHeight="1" x14ac:dyDescent="0.25">
      <c r="A89" s="47" t="s">
        <v>59</v>
      </c>
      <c r="B89" s="48">
        <v>3</v>
      </c>
      <c r="C89" s="49">
        <v>9</v>
      </c>
      <c r="D89" s="33" t="s">
        <v>129</v>
      </c>
      <c r="E89" s="14" t="s">
        <v>129</v>
      </c>
      <c r="F89" s="22">
        <f>F90</f>
        <v>248.2</v>
      </c>
      <c r="G89" s="22">
        <f t="shared" ref="G89" si="31">G90</f>
        <v>238.2</v>
      </c>
      <c r="H89" s="101">
        <f t="shared" si="21"/>
        <v>95.970991136180501</v>
      </c>
      <c r="I89" s="22">
        <f>F89-G89</f>
        <v>10</v>
      </c>
    </row>
    <row r="90" spans="1:9" ht="33.75" customHeight="1" x14ac:dyDescent="0.25">
      <c r="A90" s="51" t="s">
        <v>206</v>
      </c>
      <c r="B90" s="48">
        <v>3</v>
      </c>
      <c r="C90" s="49">
        <v>9</v>
      </c>
      <c r="D90" s="33" t="s">
        <v>160</v>
      </c>
      <c r="E90" s="14" t="s">
        <v>129</v>
      </c>
      <c r="F90" s="22">
        <f>F91+F98</f>
        <v>248.2</v>
      </c>
      <c r="G90" s="22">
        <f t="shared" ref="G90:I90" si="32">G91+G98</f>
        <v>238.2</v>
      </c>
      <c r="H90" s="101">
        <f t="shared" si="21"/>
        <v>95.970991136180501</v>
      </c>
      <c r="I90" s="22">
        <f t="shared" si="32"/>
        <v>0</v>
      </c>
    </row>
    <row r="91" spans="1:9" ht="33.75" customHeight="1" x14ac:dyDescent="0.25">
      <c r="A91" s="51" t="s">
        <v>161</v>
      </c>
      <c r="B91" s="48">
        <v>3</v>
      </c>
      <c r="C91" s="49">
        <v>9</v>
      </c>
      <c r="D91" s="33" t="s">
        <v>162</v>
      </c>
      <c r="E91" s="14" t="s">
        <v>129</v>
      </c>
      <c r="F91" s="22">
        <f>F92+F95</f>
        <v>246.2</v>
      </c>
      <c r="G91" s="22">
        <f>G92+G95</f>
        <v>236.2</v>
      </c>
      <c r="H91" s="101">
        <f t="shared" si="21"/>
        <v>95.938261575954513</v>
      </c>
      <c r="I91" s="22">
        <f t="shared" ref="G91:I92" si="33">I92</f>
        <v>0</v>
      </c>
    </row>
    <row r="92" spans="1:9" ht="45" customHeight="1" x14ac:dyDescent="0.25">
      <c r="A92" s="51" t="s">
        <v>213</v>
      </c>
      <c r="B92" s="48">
        <v>3</v>
      </c>
      <c r="C92" s="49">
        <v>9</v>
      </c>
      <c r="D92" s="33" t="s">
        <v>81</v>
      </c>
      <c r="E92" s="14" t="s">
        <v>129</v>
      </c>
      <c r="F92" s="22">
        <f>F93</f>
        <v>6.2</v>
      </c>
      <c r="G92" s="22">
        <f t="shared" si="33"/>
        <v>6.2</v>
      </c>
      <c r="H92" s="101">
        <f t="shared" si="21"/>
        <v>100</v>
      </c>
      <c r="I92" s="22">
        <f t="shared" si="33"/>
        <v>0</v>
      </c>
    </row>
    <row r="93" spans="1:9" ht="22.5" customHeight="1" x14ac:dyDescent="0.25">
      <c r="A93" s="52" t="s">
        <v>130</v>
      </c>
      <c r="B93" s="48">
        <v>3</v>
      </c>
      <c r="C93" s="49">
        <v>9</v>
      </c>
      <c r="D93" s="33" t="s">
        <v>81</v>
      </c>
      <c r="E93" s="14" t="s">
        <v>131</v>
      </c>
      <c r="F93" s="22">
        <f>F94</f>
        <v>6.2</v>
      </c>
      <c r="G93" s="22">
        <f t="shared" ref="G93:I93" si="34">G94</f>
        <v>6.2</v>
      </c>
      <c r="H93" s="101">
        <f t="shared" si="21"/>
        <v>100</v>
      </c>
      <c r="I93" s="22">
        <f t="shared" si="34"/>
        <v>0</v>
      </c>
    </row>
    <row r="94" spans="1:9" ht="22.5" customHeight="1" x14ac:dyDescent="0.25">
      <c r="A94" s="53" t="s">
        <v>132</v>
      </c>
      <c r="B94" s="37">
        <v>3</v>
      </c>
      <c r="C94" s="38">
        <v>9</v>
      </c>
      <c r="D94" s="32" t="s">
        <v>81</v>
      </c>
      <c r="E94" s="16" t="s">
        <v>133</v>
      </c>
      <c r="F94" s="23">
        <v>6.2</v>
      </c>
      <c r="G94" s="23">
        <v>6.2</v>
      </c>
      <c r="H94" s="130">
        <f t="shared" si="21"/>
        <v>100</v>
      </c>
      <c r="I94" s="23">
        <f>F94-G94</f>
        <v>0</v>
      </c>
    </row>
    <row r="95" spans="1:9" ht="22.5" customHeight="1" x14ac:dyDescent="0.25">
      <c r="A95" s="52" t="s">
        <v>284</v>
      </c>
      <c r="B95" s="48">
        <v>3</v>
      </c>
      <c r="C95" s="49">
        <v>9</v>
      </c>
      <c r="D95" s="33">
        <v>1417020</v>
      </c>
      <c r="E95" s="14"/>
      <c r="F95" s="22">
        <f>F96</f>
        <v>240</v>
      </c>
      <c r="G95" s="22">
        <f>G96</f>
        <v>230</v>
      </c>
      <c r="H95" s="101">
        <f t="shared" si="21"/>
        <v>95.833333333333343</v>
      </c>
      <c r="I95" s="22">
        <f t="shared" ref="I95:I97" si="35">F95-G95</f>
        <v>10</v>
      </c>
    </row>
    <row r="96" spans="1:9" ht="22.5" customHeight="1" x14ac:dyDescent="0.25">
      <c r="A96" s="53" t="s">
        <v>144</v>
      </c>
      <c r="B96" s="37">
        <v>3</v>
      </c>
      <c r="C96" s="38">
        <v>9</v>
      </c>
      <c r="D96" s="32">
        <v>1417020</v>
      </c>
      <c r="E96" s="16">
        <v>800</v>
      </c>
      <c r="F96" s="23">
        <f>F97</f>
        <v>240</v>
      </c>
      <c r="G96" s="23">
        <f>G97</f>
        <v>230</v>
      </c>
      <c r="H96" s="130">
        <f t="shared" si="21"/>
        <v>95.833333333333343</v>
      </c>
      <c r="I96" s="23">
        <f t="shared" si="35"/>
        <v>10</v>
      </c>
    </row>
    <row r="97" spans="1:9" ht="22.5" customHeight="1" x14ac:dyDescent="0.25">
      <c r="A97" s="53" t="s">
        <v>100</v>
      </c>
      <c r="B97" s="37">
        <v>3</v>
      </c>
      <c r="C97" s="38">
        <v>9</v>
      </c>
      <c r="D97" s="32">
        <v>1417020</v>
      </c>
      <c r="E97" s="16">
        <v>870</v>
      </c>
      <c r="F97" s="23">
        <v>240</v>
      </c>
      <c r="G97" s="23">
        <v>230</v>
      </c>
      <c r="H97" s="130">
        <f t="shared" si="21"/>
        <v>95.833333333333343</v>
      </c>
      <c r="I97" s="23">
        <f t="shared" si="35"/>
        <v>10</v>
      </c>
    </row>
    <row r="98" spans="1:9" ht="15" customHeight="1" x14ac:dyDescent="0.25">
      <c r="A98" s="51" t="s">
        <v>163</v>
      </c>
      <c r="B98" s="48">
        <v>3</v>
      </c>
      <c r="C98" s="49">
        <v>9</v>
      </c>
      <c r="D98" s="33" t="s">
        <v>164</v>
      </c>
      <c r="E98" s="14" t="s">
        <v>129</v>
      </c>
      <c r="F98" s="22">
        <f>F99</f>
        <v>2</v>
      </c>
      <c r="G98" s="22">
        <f t="shared" ref="G98:I100" si="36">G99</f>
        <v>2</v>
      </c>
      <c r="H98" s="101">
        <f t="shared" si="21"/>
        <v>100</v>
      </c>
      <c r="I98" s="22">
        <f t="shared" si="36"/>
        <v>0</v>
      </c>
    </row>
    <row r="99" spans="1:9" ht="22.5" customHeight="1" x14ac:dyDescent="0.25">
      <c r="A99" s="51" t="s">
        <v>214</v>
      </c>
      <c r="B99" s="48">
        <v>3</v>
      </c>
      <c r="C99" s="49">
        <v>9</v>
      </c>
      <c r="D99" s="33" t="s">
        <v>82</v>
      </c>
      <c r="E99" s="14" t="s">
        <v>129</v>
      </c>
      <c r="F99" s="22">
        <f>F100</f>
        <v>2</v>
      </c>
      <c r="G99" s="22">
        <f t="shared" si="36"/>
        <v>2</v>
      </c>
      <c r="H99" s="101">
        <f t="shared" si="21"/>
        <v>100</v>
      </c>
      <c r="I99" s="22">
        <f t="shared" si="36"/>
        <v>0</v>
      </c>
    </row>
    <row r="100" spans="1:9" ht="22.5" customHeight="1" x14ac:dyDescent="0.25">
      <c r="A100" s="52" t="s">
        <v>130</v>
      </c>
      <c r="B100" s="48">
        <v>3</v>
      </c>
      <c r="C100" s="49">
        <v>9</v>
      </c>
      <c r="D100" s="33" t="s">
        <v>82</v>
      </c>
      <c r="E100" s="14" t="s">
        <v>131</v>
      </c>
      <c r="F100" s="22">
        <f>F101</f>
        <v>2</v>
      </c>
      <c r="G100" s="22">
        <f t="shared" si="36"/>
        <v>2</v>
      </c>
      <c r="H100" s="101">
        <f t="shared" si="21"/>
        <v>100</v>
      </c>
      <c r="I100" s="22">
        <f t="shared" si="36"/>
        <v>0</v>
      </c>
    </row>
    <row r="101" spans="1:9" ht="22.5" customHeight="1" x14ac:dyDescent="0.25">
      <c r="A101" s="53" t="s">
        <v>132</v>
      </c>
      <c r="B101" s="37">
        <v>3</v>
      </c>
      <c r="C101" s="38">
        <v>9</v>
      </c>
      <c r="D101" s="32" t="s">
        <v>82</v>
      </c>
      <c r="E101" s="16" t="s">
        <v>133</v>
      </c>
      <c r="F101" s="23">
        <v>2</v>
      </c>
      <c r="G101" s="23">
        <v>2</v>
      </c>
      <c r="H101" s="130">
        <f t="shared" si="21"/>
        <v>100</v>
      </c>
      <c r="I101" s="23">
        <f>F101-G101</f>
        <v>0</v>
      </c>
    </row>
    <row r="102" spans="1:9" ht="22.5" customHeight="1" x14ac:dyDescent="0.25">
      <c r="A102" s="45" t="s">
        <v>235</v>
      </c>
      <c r="B102" s="48">
        <v>3</v>
      </c>
      <c r="C102" s="49">
        <v>14</v>
      </c>
      <c r="D102" s="33"/>
      <c r="E102" s="14"/>
      <c r="F102" s="22">
        <f>F103</f>
        <v>51</v>
      </c>
      <c r="G102" s="22">
        <f t="shared" ref="G102:I103" si="37">G103</f>
        <v>51</v>
      </c>
      <c r="H102" s="101">
        <f t="shared" si="21"/>
        <v>100</v>
      </c>
      <c r="I102" s="22">
        <f t="shared" si="37"/>
        <v>0</v>
      </c>
    </row>
    <row r="103" spans="1:9" ht="36" customHeight="1" x14ac:dyDescent="0.25">
      <c r="A103" s="55" t="s">
        <v>208</v>
      </c>
      <c r="B103" s="48">
        <v>3</v>
      </c>
      <c r="C103" s="49">
        <v>14</v>
      </c>
      <c r="D103" s="33" t="s">
        <v>155</v>
      </c>
      <c r="E103" s="14"/>
      <c r="F103" s="22">
        <f>F104</f>
        <v>51</v>
      </c>
      <c r="G103" s="22">
        <f t="shared" si="37"/>
        <v>51</v>
      </c>
      <c r="H103" s="101">
        <f t="shared" si="21"/>
        <v>100</v>
      </c>
      <c r="I103" s="22">
        <f t="shared" si="37"/>
        <v>0</v>
      </c>
    </row>
    <row r="104" spans="1:9" ht="22.5" customHeight="1" x14ac:dyDescent="0.25">
      <c r="A104" s="45" t="s">
        <v>156</v>
      </c>
      <c r="B104" s="48">
        <v>3</v>
      </c>
      <c r="C104" s="49">
        <v>14</v>
      </c>
      <c r="D104" s="33" t="s">
        <v>157</v>
      </c>
      <c r="E104" s="14"/>
      <c r="F104" s="22">
        <f>F105+F108+F111</f>
        <v>51</v>
      </c>
      <c r="G104" s="22">
        <f t="shared" ref="G104:I104" si="38">G105+G108+G111</f>
        <v>51</v>
      </c>
      <c r="H104" s="101">
        <f t="shared" si="21"/>
        <v>100</v>
      </c>
      <c r="I104" s="22">
        <f t="shared" si="38"/>
        <v>0</v>
      </c>
    </row>
    <row r="105" spans="1:9" ht="60" customHeight="1" x14ac:dyDescent="0.25">
      <c r="A105" s="45" t="s">
        <v>243</v>
      </c>
      <c r="B105" s="48">
        <v>3</v>
      </c>
      <c r="C105" s="49">
        <v>14</v>
      </c>
      <c r="D105" s="33">
        <v>1315463</v>
      </c>
      <c r="E105" s="14"/>
      <c r="F105" s="22">
        <f>F106</f>
        <v>30</v>
      </c>
      <c r="G105" s="22">
        <f t="shared" ref="G105:I106" si="39">G106</f>
        <v>30</v>
      </c>
      <c r="H105" s="101">
        <f t="shared" si="21"/>
        <v>100</v>
      </c>
      <c r="I105" s="22">
        <f t="shared" si="39"/>
        <v>0</v>
      </c>
    </row>
    <row r="106" spans="1:9" ht="22.5" customHeight="1" x14ac:dyDescent="0.25">
      <c r="A106" s="45" t="s">
        <v>136</v>
      </c>
      <c r="B106" s="48">
        <v>3</v>
      </c>
      <c r="C106" s="49">
        <v>14</v>
      </c>
      <c r="D106" s="33">
        <v>1315463</v>
      </c>
      <c r="E106" s="14">
        <v>100</v>
      </c>
      <c r="F106" s="22">
        <f>F107</f>
        <v>30</v>
      </c>
      <c r="G106" s="22">
        <f t="shared" si="39"/>
        <v>30</v>
      </c>
      <c r="H106" s="101">
        <f t="shared" si="21"/>
        <v>100</v>
      </c>
      <c r="I106" s="22">
        <f t="shared" si="39"/>
        <v>0</v>
      </c>
    </row>
    <row r="107" spans="1:9" ht="22.5" customHeight="1" x14ac:dyDescent="0.25">
      <c r="A107" s="34" t="s">
        <v>138</v>
      </c>
      <c r="B107" s="37">
        <v>3</v>
      </c>
      <c r="C107" s="38">
        <v>14</v>
      </c>
      <c r="D107" s="32">
        <v>1315463</v>
      </c>
      <c r="E107" s="16">
        <v>110</v>
      </c>
      <c r="F107" s="23">
        <v>30</v>
      </c>
      <c r="G107" s="23">
        <v>30</v>
      </c>
      <c r="H107" s="101">
        <f t="shared" si="21"/>
        <v>100</v>
      </c>
      <c r="I107" s="23">
        <f>F107-G107</f>
        <v>0</v>
      </c>
    </row>
    <row r="108" spans="1:9" ht="22.5" customHeight="1" x14ac:dyDescent="0.25">
      <c r="A108" s="45" t="s">
        <v>120</v>
      </c>
      <c r="B108" s="48">
        <v>3</v>
      </c>
      <c r="C108" s="49">
        <v>14</v>
      </c>
      <c r="D108" s="33">
        <v>1312108</v>
      </c>
      <c r="E108" s="14"/>
      <c r="F108" s="22">
        <f>F109</f>
        <v>8.1999999999999993</v>
      </c>
      <c r="G108" s="22">
        <f t="shared" ref="G108:I109" si="40">G109</f>
        <v>8.1999999999999993</v>
      </c>
      <c r="H108" s="101">
        <f t="shared" si="21"/>
        <v>100</v>
      </c>
      <c r="I108" s="22">
        <f t="shared" si="40"/>
        <v>0</v>
      </c>
    </row>
    <row r="109" spans="1:9" ht="22.5" customHeight="1" x14ac:dyDescent="0.25">
      <c r="A109" s="45" t="s">
        <v>130</v>
      </c>
      <c r="B109" s="48">
        <v>3</v>
      </c>
      <c r="C109" s="49">
        <v>14</v>
      </c>
      <c r="D109" s="33">
        <v>1312108</v>
      </c>
      <c r="E109" s="14">
        <v>200</v>
      </c>
      <c r="F109" s="22">
        <f>F110</f>
        <v>8.1999999999999993</v>
      </c>
      <c r="G109" s="22">
        <f t="shared" si="40"/>
        <v>8.1999999999999993</v>
      </c>
      <c r="H109" s="101">
        <f t="shared" si="21"/>
        <v>100</v>
      </c>
      <c r="I109" s="22">
        <f t="shared" si="40"/>
        <v>0</v>
      </c>
    </row>
    <row r="110" spans="1:9" ht="22.5" customHeight="1" x14ac:dyDescent="0.25">
      <c r="A110" s="34" t="s">
        <v>132</v>
      </c>
      <c r="B110" s="37">
        <v>3</v>
      </c>
      <c r="C110" s="38">
        <v>14</v>
      </c>
      <c r="D110" s="32">
        <v>1312108</v>
      </c>
      <c r="E110" s="16">
        <v>240</v>
      </c>
      <c r="F110" s="23">
        <v>8.1999999999999993</v>
      </c>
      <c r="G110" s="23">
        <v>8.1999999999999993</v>
      </c>
      <c r="H110" s="101">
        <f t="shared" si="21"/>
        <v>100</v>
      </c>
      <c r="I110" s="23">
        <f>F110-G110</f>
        <v>0</v>
      </c>
    </row>
    <row r="111" spans="1:9" ht="22.5" customHeight="1" x14ac:dyDescent="0.25">
      <c r="A111" s="45" t="s">
        <v>116</v>
      </c>
      <c r="B111" s="48">
        <v>3</v>
      </c>
      <c r="C111" s="49">
        <v>14</v>
      </c>
      <c r="D111" s="33">
        <v>1317060</v>
      </c>
      <c r="E111" s="14"/>
      <c r="F111" s="22">
        <f>F112</f>
        <v>12.8</v>
      </c>
      <c r="G111" s="22">
        <f t="shared" ref="G111:I112" si="41">G112</f>
        <v>12.8</v>
      </c>
      <c r="H111" s="101">
        <f t="shared" si="21"/>
        <v>100</v>
      </c>
      <c r="I111" s="22">
        <f t="shared" si="41"/>
        <v>0</v>
      </c>
    </row>
    <row r="112" spans="1:9" ht="22.5" customHeight="1" x14ac:dyDescent="0.25">
      <c r="A112" s="45" t="s">
        <v>130</v>
      </c>
      <c r="B112" s="48">
        <v>3</v>
      </c>
      <c r="C112" s="49">
        <v>14</v>
      </c>
      <c r="D112" s="33">
        <v>1317060</v>
      </c>
      <c r="E112" s="14">
        <v>200</v>
      </c>
      <c r="F112" s="22">
        <f>F113</f>
        <v>12.8</v>
      </c>
      <c r="G112" s="22">
        <f t="shared" si="41"/>
        <v>12.8</v>
      </c>
      <c r="H112" s="101">
        <f t="shared" si="21"/>
        <v>100</v>
      </c>
      <c r="I112" s="22">
        <f t="shared" si="41"/>
        <v>0</v>
      </c>
    </row>
    <row r="113" spans="1:9" ht="22.5" customHeight="1" x14ac:dyDescent="0.25">
      <c r="A113" s="34" t="s">
        <v>132</v>
      </c>
      <c r="B113" s="37">
        <v>3</v>
      </c>
      <c r="C113" s="38">
        <v>14</v>
      </c>
      <c r="D113" s="32">
        <v>1317060</v>
      </c>
      <c r="E113" s="16">
        <v>240</v>
      </c>
      <c r="F113" s="23">
        <v>12.8</v>
      </c>
      <c r="G113" s="23">
        <v>12.8</v>
      </c>
      <c r="H113" s="101">
        <f t="shared" si="21"/>
        <v>100</v>
      </c>
      <c r="I113" s="23">
        <f>F113-G113</f>
        <v>0</v>
      </c>
    </row>
    <row r="114" spans="1:9" x14ac:dyDescent="0.25">
      <c r="A114" s="47" t="s">
        <v>41</v>
      </c>
      <c r="B114" s="48">
        <v>4</v>
      </c>
      <c r="C114" s="49">
        <v>0</v>
      </c>
      <c r="D114" s="33" t="s">
        <v>129</v>
      </c>
      <c r="E114" s="14" t="s">
        <v>129</v>
      </c>
      <c r="F114" s="22">
        <f>F115+F120</f>
        <v>1092.92623</v>
      </c>
      <c r="G114" s="22">
        <f>G115+G120</f>
        <v>1091.70922</v>
      </c>
      <c r="H114" s="101">
        <f t="shared" si="21"/>
        <v>99.888646647267294</v>
      </c>
      <c r="I114" s="22">
        <f>I115+I120</f>
        <v>1.217010000000073</v>
      </c>
    </row>
    <row r="115" spans="1:9" x14ac:dyDescent="0.25">
      <c r="A115" s="47" t="s">
        <v>111</v>
      </c>
      <c r="B115" s="48">
        <v>4</v>
      </c>
      <c r="C115" s="49">
        <v>1</v>
      </c>
      <c r="D115" s="33" t="s">
        <v>129</v>
      </c>
      <c r="E115" s="14" t="s">
        <v>129</v>
      </c>
      <c r="F115" s="22">
        <f>F116</f>
        <v>34.207650000000001</v>
      </c>
      <c r="G115" s="22">
        <f>G116</f>
        <v>34.207650000000001</v>
      </c>
      <c r="H115" s="101">
        <f t="shared" si="21"/>
        <v>100</v>
      </c>
      <c r="I115" s="22">
        <f>I116</f>
        <v>0</v>
      </c>
    </row>
    <row r="116" spans="1:9" x14ac:dyDescent="0.25">
      <c r="A116" s="53" t="s">
        <v>181</v>
      </c>
      <c r="B116" s="37">
        <v>4</v>
      </c>
      <c r="C116" s="38">
        <v>1</v>
      </c>
      <c r="D116" s="32">
        <v>5000000</v>
      </c>
      <c r="E116" s="16"/>
      <c r="F116" s="23">
        <f>F117</f>
        <v>34.207650000000001</v>
      </c>
      <c r="G116" s="23">
        <f>G117</f>
        <v>34.207650000000001</v>
      </c>
      <c r="H116" s="130">
        <f t="shared" si="21"/>
        <v>100</v>
      </c>
      <c r="I116" s="23">
        <f>I117</f>
        <v>0</v>
      </c>
    </row>
    <row r="117" spans="1:9" ht="53.25" customHeight="1" x14ac:dyDescent="0.25">
      <c r="A117" s="34" t="s">
        <v>242</v>
      </c>
      <c r="B117" s="37">
        <v>4</v>
      </c>
      <c r="C117" s="38">
        <v>1</v>
      </c>
      <c r="D117" s="32">
        <v>5005604</v>
      </c>
      <c r="E117" s="16"/>
      <c r="F117" s="23">
        <f t="shared" ref="F117:I118" si="42">F118</f>
        <v>34.207650000000001</v>
      </c>
      <c r="G117" s="23">
        <f t="shared" si="42"/>
        <v>34.207650000000001</v>
      </c>
      <c r="H117" s="130">
        <f t="shared" ref="H117:H164" si="43">G117/F117*100</f>
        <v>100</v>
      </c>
      <c r="I117" s="23">
        <f t="shared" si="42"/>
        <v>0</v>
      </c>
    </row>
    <row r="118" spans="1:9" ht="45" x14ac:dyDescent="0.25">
      <c r="A118" s="53" t="s">
        <v>136</v>
      </c>
      <c r="B118" s="37">
        <v>4</v>
      </c>
      <c r="C118" s="38">
        <v>1</v>
      </c>
      <c r="D118" s="32">
        <v>5005604</v>
      </c>
      <c r="E118" s="16">
        <v>100</v>
      </c>
      <c r="F118" s="23">
        <f t="shared" si="42"/>
        <v>34.207650000000001</v>
      </c>
      <c r="G118" s="23">
        <f t="shared" si="42"/>
        <v>34.207650000000001</v>
      </c>
      <c r="H118" s="130">
        <f t="shared" si="43"/>
        <v>100</v>
      </c>
      <c r="I118" s="23">
        <f t="shared" si="42"/>
        <v>0</v>
      </c>
    </row>
    <row r="119" spans="1:9" x14ac:dyDescent="0.25">
      <c r="A119" s="53" t="s">
        <v>138</v>
      </c>
      <c r="B119" s="37">
        <v>4</v>
      </c>
      <c r="C119" s="38">
        <v>1</v>
      </c>
      <c r="D119" s="32">
        <v>5005604</v>
      </c>
      <c r="E119" s="16">
        <v>110</v>
      </c>
      <c r="F119" s="23">
        <v>34.207650000000001</v>
      </c>
      <c r="G119" s="23">
        <v>34.207650000000001</v>
      </c>
      <c r="H119" s="130">
        <f t="shared" si="43"/>
        <v>100</v>
      </c>
      <c r="I119" s="67">
        <f>F119-G119</f>
        <v>0</v>
      </c>
    </row>
    <row r="120" spans="1:9" x14ac:dyDescent="0.25">
      <c r="A120" s="47" t="s">
        <v>42</v>
      </c>
      <c r="B120" s="48">
        <v>4</v>
      </c>
      <c r="C120" s="49">
        <v>10</v>
      </c>
      <c r="D120" s="33" t="s">
        <v>129</v>
      </c>
      <c r="E120" s="14" t="s">
        <v>129</v>
      </c>
      <c r="F120" s="22">
        <f>F121</f>
        <v>1058.71858</v>
      </c>
      <c r="G120" s="22">
        <f t="shared" ref="G120:I121" si="44">G121</f>
        <v>1057.5015699999999</v>
      </c>
      <c r="H120" s="101">
        <f t="shared" si="43"/>
        <v>99.885048772828739</v>
      </c>
      <c r="I120" s="22">
        <f t="shared" si="44"/>
        <v>1.217010000000073</v>
      </c>
    </row>
    <row r="121" spans="1:9" ht="22.5" x14ac:dyDescent="0.25">
      <c r="A121" s="51" t="s">
        <v>215</v>
      </c>
      <c r="B121" s="48">
        <v>4</v>
      </c>
      <c r="C121" s="49">
        <v>10</v>
      </c>
      <c r="D121" s="33" t="s">
        <v>168</v>
      </c>
      <c r="E121" s="14" t="s">
        <v>129</v>
      </c>
      <c r="F121" s="22">
        <f>F122</f>
        <v>1058.71858</v>
      </c>
      <c r="G121" s="22">
        <f t="shared" si="44"/>
        <v>1057.5015699999999</v>
      </c>
      <c r="H121" s="101">
        <f t="shared" si="43"/>
        <v>99.885048772828739</v>
      </c>
      <c r="I121" s="22">
        <f t="shared" si="44"/>
        <v>1.217010000000073</v>
      </c>
    </row>
    <row r="122" spans="1:9" ht="22.5" x14ac:dyDescent="0.25">
      <c r="A122" s="51" t="s">
        <v>169</v>
      </c>
      <c r="B122" s="48">
        <v>4</v>
      </c>
      <c r="C122" s="49">
        <v>10</v>
      </c>
      <c r="D122" s="33" t="s">
        <v>170</v>
      </c>
      <c r="E122" s="14" t="s">
        <v>129</v>
      </c>
      <c r="F122" s="22">
        <f>F123+F126</f>
        <v>1058.71858</v>
      </c>
      <c r="G122" s="22">
        <f t="shared" ref="G122:I122" si="45">G123+G126</f>
        <v>1057.5015699999999</v>
      </c>
      <c r="H122" s="101">
        <f t="shared" si="43"/>
        <v>99.885048772828739</v>
      </c>
      <c r="I122" s="22">
        <f t="shared" si="45"/>
        <v>1.217010000000073</v>
      </c>
    </row>
    <row r="123" spans="1:9" ht="45" x14ac:dyDescent="0.25">
      <c r="A123" s="51" t="s">
        <v>103</v>
      </c>
      <c r="B123" s="48">
        <v>4</v>
      </c>
      <c r="C123" s="49">
        <v>10</v>
      </c>
      <c r="D123" s="33" t="s">
        <v>112</v>
      </c>
      <c r="E123" s="14" t="s">
        <v>129</v>
      </c>
      <c r="F123" s="22">
        <f>F124</f>
        <v>1.5</v>
      </c>
      <c r="G123" s="22">
        <f t="shared" ref="G123:I124" si="46">G124</f>
        <v>1.5</v>
      </c>
      <c r="H123" s="101">
        <f t="shared" si="43"/>
        <v>100</v>
      </c>
      <c r="I123" s="22">
        <f t="shared" si="46"/>
        <v>0</v>
      </c>
    </row>
    <row r="124" spans="1:9" ht="22.5" x14ac:dyDescent="0.25">
      <c r="A124" s="52" t="s">
        <v>130</v>
      </c>
      <c r="B124" s="48">
        <v>4</v>
      </c>
      <c r="C124" s="49">
        <v>10</v>
      </c>
      <c r="D124" s="33" t="s">
        <v>112</v>
      </c>
      <c r="E124" s="14" t="s">
        <v>131</v>
      </c>
      <c r="F124" s="22">
        <f>F125</f>
        <v>1.5</v>
      </c>
      <c r="G124" s="22">
        <f t="shared" si="46"/>
        <v>1.5</v>
      </c>
      <c r="H124" s="101">
        <f t="shared" si="43"/>
        <v>100</v>
      </c>
      <c r="I124" s="22">
        <f t="shared" si="46"/>
        <v>0</v>
      </c>
    </row>
    <row r="125" spans="1:9" ht="22.5" x14ac:dyDescent="0.25">
      <c r="A125" s="53" t="s">
        <v>132</v>
      </c>
      <c r="B125" s="37">
        <v>4</v>
      </c>
      <c r="C125" s="38">
        <v>10</v>
      </c>
      <c r="D125" s="32" t="s">
        <v>112</v>
      </c>
      <c r="E125" s="16" t="s">
        <v>133</v>
      </c>
      <c r="F125" s="23">
        <v>1.5</v>
      </c>
      <c r="G125" s="23">
        <v>1.5</v>
      </c>
      <c r="H125" s="130">
        <f t="shared" si="43"/>
        <v>100</v>
      </c>
      <c r="I125" s="67">
        <f>F125-G125</f>
        <v>0</v>
      </c>
    </row>
    <row r="126" spans="1:9" x14ac:dyDescent="0.25">
      <c r="A126" s="51" t="s">
        <v>114</v>
      </c>
      <c r="B126" s="48">
        <v>4</v>
      </c>
      <c r="C126" s="49">
        <v>10</v>
      </c>
      <c r="D126" s="33" t="s">
        <v>83</v>
      </c>
      <c r="E126" s="14" t="s">
        <v>129</v>
      </c>
      <c r="F126" s="22">
        <f>F127</f>
        <v>1057.21858</v>
      </c>
      <c r="G126" s="22">
        <f t="shared" ref="G126:I127" si="47">G127</f>
        <v>1056.0015699999999</v>
      </c>
      <c r="H126" s="101">
        <f t="shared" si="43"/>
        <v>99.884885678040192</v>
      </c>
      <c r="I126" s="22">
        <f t="shared" si="47"/>
        <v>1.217010000000073</v>
      </c>
    </row>
    <row r="127" spans="1:9" ht="22.5" x14ac:dyDescent="0.25">
      <c r="A127" s="52" t="s">
        <v>130</v>
      </c>
      <c r="B127" s="48">
        <v>4</v>
      </c>
      <c r="C127" s="49">
        <v>10</v>
      </c>
      <c r="D127" s="33" t="s">
        <v>83</v>
      </c>
      <c r="E127" s="14" t="s">
        <v>131</v>
      </c>
      <c r="F127" s="22">
        <f>F128</f>
        <v>1057.21858</v>
      </c>
      <c r="G127" s="22">
        <f t="shared" si="47"/>
        <v>1056.0015699999999</v>
      </c>
      <c r="H127" s="101">
        <f t="shared" si="43"/>
        <v>99.884885678040192</v>
      </c>
      <c r="I127" s="22">
        <f t="shared" si="47"/>
        <v>1.217010000000073</v>
      </c>
    </row>
    <row r="128" spans="1:9" ht="22.5" x14ac:dyDescent="0.25">
      <c r="A128" s="53" t="s">
        <v>132</v>
      </c>
      <c r="B128" s="37">
        <v>4</v>
      </c>
      <c r="C128" s="38">
        <v>10</v>
      </c>
      <c r="D128" s="32" t="s">
        <v>83</v>
      </c>
      <c r="E128" s="16" t="s">
        <v>133</v>
      </c>
      <c r="F128" s="23">
        <v>1057.21858</v>
      </c>
      <c r="G128" s="23">
        <v>1056.0015699999999</v>
      </c>
      <c r="H128" s="130">
        <f t="shared" si="43"/>
        <v>99.884885678040192</v>
      </c>
      <c r="I128" s="67">
        <f>F128-G128</f>
        <v>1.217010000000073</v>
      </c>
    </row>
    <row r="129" spans="1:9" ht="15" customHeight="1" x14ac:dyDescent="0.25">
      <c r="A129" s="47" t="s">
        <v>43</v>
      </c>
      <c r="B129" s="48">
        <v>5</v>
      </c>
      <c r="C129" s="49">
        <v>0</v>
      </c>
      <c r="D129" s="33" t="s">
        <v>129</v>
      </c>
      <c r="E129" s="14" t="s">
        <v>129</v>
      </c>
      <c r="F129" s="22">
        <f>F130+F138+F151</f>
        <v>1279.2102299999999</v>
      </c>
      <c r="G129" s="22">
        <f>G130+G138+G151</f>
        <v>1272.0016999999998</v>
      </c>
      <c r="H129" s="101">
        <f t="shared" si="43"/>
        <v>99.436485901148544</v>
      </c>
      <c r="I129" s="22">
        <f>I130+I138+I151</f>
        <v>7.2085299999999677</v>
      </c>
    </row>
    <row r="130" spans="1:9" ht="15" customHeight="1" x14ac:dyDescent="0.25">
      <c r="A130" s="47" t="s">
        <v>115</v>
      </c>
      <c r="B130" s="48">
        <v>5</v>
      </c>
      <c r="C130" s="49">
        <v>1</v>
      </c>
      <c r="D130" s="33" t="s">
        <v>129</v>
      </c>
      <c r="E130" s="14" t="s">
        <v>129</v>
      </c>
      <c r="F130" s="22">
        <f>F131</f>
        <v>412.37322999999998</v>
      </c>
      <c r="G130" s="22">
        <f t="shared" ref="G130:I134" si="48">G131</f>
        <v>412.37322999999998</v>
      </c>
      <c r="H130" s="101">
        <f t="shared" si="43"/>
        <v>100</v>
      </c>
      <c r="I130" s="22">
        <f t="shared" si="48"/>
        <v>0</v>
      </c>
    </row>
    <row r="131" spans="1:9" ht="33.75" customHeight="1" x14ac:dyDescent="0.25">
      <c r="A131" s="51" t="s">
        <v>216</v>
      </c>
      <c r="B131" s="48">
        <v>5</v>
      </c>
      <c r="C131" s="49">
        <v>1</v>
      </c>
      <c r="D131" s="33" t="s">
        <v>148</v>
      </c>
      <c r="E131" s="14" t="s">
        <v>129</v>
      </c>
      <c r="F131" s="22">
        <f>F132</f>
        <v>412.37322999999998</v>
      </c>
      <c r="G131" s="22">
        <f>G132</f>
        <v>412.37322999999998</v>
      </c>
      <c r="H131" s="101">
        <f t="shared" si="43"/>
        <v>100</v>
      </c>
      <c r="I131" s="22">
        <f t="shared" si="48"/>
        <v>0</v>
      </c>
    </row>
    <row r="132" spans="1:9" ht="22.5" customHeight="1" x14ac:dyDescent="0.25">
      <c r="A132" s="51" t="s">
        <v>151</v>
      </c>
      <c r="B132" s="48">
        <v>5</v>
      </c>
      <c r="C132" s="49">
        <v>1</v>
      </c>
      <c r="D132" s="33" t="s">
        <v>152</v>
      </c>
      <c r="E132" s="14" t="s">
        <v>129</v>
      </c>
      <c r="F132" s="22">
        <f>F133</f>
        <v>412.37322999999998</v>
      </c>
      <c r="G132" s="22">
        <f t="shared" si="48"/>
        <v>412.37322999999998</v>
      </c>
      <c r="H132" s="101">
        <f t="shared" si="43"/>
        <v>100</v>
      </c>
      <c r="I132" s="22">
        <f t="shared" si="48"/>
        <v>0</v>
      </c>
    </row>
    <row r="133" spans="1:9" ht="45" customHeight="1" x14ac:dyDescent="0.25">
      <c r="A133" s="51" t="s">
        <v>217</v>
      </c>
      <c r="B133" s="48">
        <v>5</v>
      </c>
      <c r="C133" s="49">
        <v>1</v>
      </c>
      <c r="D133" s="33" t="s">
        <v>86</v>
      </c>
      <c r="E133" s="14" t="s">
        <v>129</v>
      </c>
      <c r="F133" s="22">
        <f>F134+F136</f>
        <v>412.37322999999998</v>
      </c>
      <c r="G133" s="22">
        <f t="shared" ref="G133:I133" si="49">G134+G136</f>
        <v>412.37322999999998</v>
      </c>
      <c r="H133" s="101">
        <f t="shared" si="43"/>
        <v>100</v>
      </c>
      <c r="I133" s="22">
        <f t="shared" si="49"/>
        <v>0</v>
      </c>
    </row>
    <row r="134" spans="1:9" ht="22.5" customHeight="1" x14ac:dyDescent="0.25">
      <c r="A134" s="52" t="s">
        <v>130</v>
      </c>
      <c r="B134" s="48">
        <v>5</v>
      </c>
      <c r="C134" s="49">
        <v>1</v>
      </c>
      <c r="D134" s="33" t="s">
        <v>86</v>
      </c>
      <c r="E134" s="14" t="s">
        <v>131</v>
      </c>
      <c r="F134" s="22">
        <f>F135</f>
        <v>358.56387999999998</v>
      </c>
      <c r="G134" s="22">
        <f t="shared" si="48"/>
        <v>358.56387999999998</v>
      </c>
      <c r="H134" s="101">
        <f t="shared" si="43"/>
        <v>100</v>
      </c>
      <c r="I134" s="22">
        <f t="shared" si="48"/>
        <v>0</v>
      </c>
    </row>
    <row r="135" spans="1:9" ht="22.5" customHeight="1" x14ac:dyDescent="0.25">
      <c r="A135" s="53" t="s">
        <v>132</v>
      </c>
      <c r="B135" s="37">
        <v>5</v>
      </c>
      <c r="C135" s="38">
        <v>1</v>
      </c>
      <c r="D135" s="32" t="s">
        <v>86</v>
      </c>
      <c r="E135" s="16" t="s">
        <v>133</v>
      </c>
      <c r="F135" s="23">
        <v>358.56387999999998</v>
      </c>
      <c r="G135" s="23">
        <v>358.56387999999998</v>
      </c>
      <c r="H135" s="130">
        <f t="shared" si="43"/>
        <v>100</v>
      </c>
      <c r="I135" s="23">
        <f>F135-G135</f>
        <v>0</v>
      </c>
    </row>
    <row r="136" spans="1:9" ht="22.5" customHeight="1" x14ac:dyDescent="0.25">
      <c r="A136" s="52" t="s">
        <v>223</v>
      </c>
      <c r="B136" s="48">
        <v>5</v>
      </c>
      <c r="C136" s="49">
        <v>1</v>
      </c>
      <c r="D136" s="33" t="s">
        <v>86</v>
      </c>
      <c r="E136" s="14">
        <v>600</v>
      </c>
      <c r="F136" s="22">
        <f>F137</f>
        <v>53.809350000000002</v>
      </c>
      <c r="G136" s="22">
        <f t="shared" ref="G136:I136" si="50">G137</f>
        <v>53.809350000000002</v>
      </c>
      <c r="H136" s="101">
        <f t="shared" si="43"/>
        <v>100</v>
      </c>
      <c r="I136" s="22">
        <f t="shared" si="50"/>
        <v>0</v>
      </c>
    </row>
    <row r="137" spans="1:9" ht="22.5" customHeight="1" x14ac:dyDescent="0.25">
      <c r="A137" s="53" t="s">
        <v>224</v>
      </c>
      <c r="B137" s="37">
        <v>5</v>
      </c>
      <c r="C137" s="38">
        <v>1</v>
      </c>
      <c r="D137" s="32">
        <v>1222108</v>
      </c>
      <c r="E137" s="16">
        <v>630</v>
      </c>
      <c r="F137" s="23">
        <v>53.809350000000002</v>
      </c>
      <c r="G137" s="23">
        <v>53.809350000000002</v>
      </c>
      <c r="H137" s="130">
        <f t="shared" si="43"/>
        <v>100</v>
      </c>
      <c r="I137" s="23">
        <f>F137-G137</f>
        <v>0</v>
      </c>
    </row>
    <row r="138" spans="1:9" ht="15" customHeight="1" x14ac:dyDescent="0.25">
      <c r="A138" s="47" t="s">
        <v>60</v>
      </c>
      <c r="B138" s="48">
        <v>5</v>
      </c>
      <c r="C138" s="49">
        <v>2</v>
      </c>
      <c r="D138" s="33" t="s">
        <v>129</v>
      </c>
      <c r="E138" s="14" t="s">
        <v>129</v>
      </c>
      <c r="F138" s="22">
        <f>F139</f>
        <v>365</v>
      </c>
      <c r="G138" s="22">
        <f t="shared" ref="G138:I138" si="51">G139</f>
        <v>365</v>
      </c>
      <c r="H138" s="101">
        <f t="shared" si="43"/>
        <v>100</v>
      </c>
      <c r="I138" s="22">
        <f t="shared" si="51"/>
        <v>0</v>
      </c>
    </row>
    <row r="139" spans="1:9" ht="33.75" customHeight="1" x14ac:dyDescent="0.25">
      <c r="A139" s="51" t="s">
        <v>216</v>
      </c>
      <c r="B139" s="48">
        <v>5</v>
      </c>
      <c r="C139" s="49">
        <v>2</v>
      </c>
      <c r="D139" s="33" t="s">
        <v>148</v>
      </c>
      <c r="E139" s="14" t="s">
        <v>129</v>
      </c>
      <c r="F139" s="22">
        <f>F140+F147</f>
        <v>365</v>
      </c>
      <c r="G139" s="22">
        <f>G140+G147</f>
        <v>365</v>
      </c>
      <c r="H139" s="101">
        <f t="shared" si="43"/>
        <v>100</v>
      </c>
      <c r="I139" s="22">
        <f>I140+I147</f>
        <v>0</v>
      </c>
    </row>
    <row r="140" spans="1:9" ht="22.5" customHeight="1" x14ac:dyDescent="0.25">
      <c r="A140" s="51" t="s">
        <v>149</v>
      </c>
      <c r="B140" s="48">
        <v>5</v>
      </c>
      <c r="C140" s="49">
        <v>2</v>
      </c>
      <c r="D140" s="33" t="s">
        <v>150</v>
      </c>
      <c r="E140" s="14" t="s">
        <v>129</v>
      </c>
      <c r="F140" s="22">
        <f>F144+F141</f>
        <v>280</v>
      </c>
      <c r="G140" s="22">
        <f t="shared" ref="G140:I140" si="52">G144+G141</f>
        <v>280</v>
      </c>
      <c r="H140" s="101">
        <f t="shared" si="43"/>
        <v>100</v>
      </c>
      <c r="I140" s="22">
        <f t="shared" si="52"/>
        <v>0</v>
      </c>
    </row>
    <row r="141" spans="1:9" ht="74.25" customHeight="1" x14ac:dyDescent="0.25">
      <c r="A141" s="51" t="s">
        <v>228</v>
      </c>
      <c r="B141" s="48">
        <v>5</v>
      </c>
      <c r="C141" s="49">
        <v>2</v>
      </c>
      <c r="D141" s="33">
        <v>1215430</v>
      </c>
      <c r="E141" s="14"/>
      <c r="F141" s="22">
        <f>F142</f>
        <v>265.60000000000002</v>
      </c>
      <c r="G141" s="22">
        <f t="shared" ref="G141:I142" si="53">G142</f>
        <v>265.60000000000002</v>
      </c>
      <c r="H141" s="101">
        <f t="shared" si="43"/>
        <v>100</v>
      </c>
      <c r="I141" s="22">
        <f t="shared" si="53"/>
        <v>0</v>
      </c>
    </row>
    <row r="142" spans="1:9" ht="22.5" customHeight="1" x14ac:dyDescent="0.25">
      <c r="A142" s="51" t="s">
        <v>130</v>
      </c>
      <c r="B142" s="48">
        <v>5</v>
      </c>
      <c r="C142" s="49">
        <v>2</v>
      </c>
      <c r="D142" s="33">
        <v>1215430</v>
      </c>
      <c r="E142" s="14">
        <v>200</v>
      </c>
      <c r="F142" s="22">
        <f>F143</f>
        <v>265.60000000000002</v>
      </c>
      <c r="G142" s="22">
        <f t="shared" si="53"/>
        <v>265.60000000000002</v>
      </c>
      <c r="H142" s="101">
        <f t="shared" si="43"/>
        <v>100</v>
      </c>
      <c r="I142" s="22">
        <f t="shared" si="53"/>
        <v>0</v>
      </c>
    </row>
    <row r="143" spans="1:9" ht="22.5" customHeight="1" x14ac:dyDescent="0.25">
      <c r="A143" s="56" t="s">
        <v>132</v>
      </c>
      <c r="B143" s="37">
        <v>5</v>
      </c>
      <c r="C143" s="38">
        <v>2</v>
      </c>
      <c r="D143" s="32">
        <v>1215430</v>
      </c>
      <c r="E143" s="16">
        <v>240</v>
      </c>
      <c r="F143" s="23">
        <v>265.60000000000002</v>
      </c>
      <c r="G143" s="23">
        <v>265.60000000000002</v>
      </c>
      <c r="H143" s="130">
        <f t="shared" si="43"/>
        <v>100</v>
      </c>
      <c r="I143" s="23">
        <f>F143-G143</f>
        <v>0</v>
      </c>
    </row>
    <row r="144" spans="1:9" ht="22.5" customHeight="1" x14ac:dyDescent="0.25">
      <c r="A144" s="51" t="s">
        <v>116</v>
      </c>
      <c r="B144" s="48">
        <v>5</v>
      </c>
      <c r="C144" s="49">
        <v>2</v>
      </c>
      <c r="D144" s="33" t="s">
        <v>117</v>
      </c>
      <c r="E144" s="14" t="s">
        <v>129</v>
      </c>
      <c r="F144" s="22">
        <f>F145</f>
        <v>14.4</v>
      </c>
      <c r="G144" s="22">
        <f t="shared" ref="G144:I145" si="54">G145</f>
        <v>14.4</v>
      </c>
      <c r="H144" s="101">
        <f t="shared" si="43"/>
        <v>100</v>
      </c>
      <c r="I144" s="22">
        <f t="shared" si="54"/>
        <v>0</v>
      </c>
    </row>
    <row r="145" spans="1:9" ht="22.5" customHeight="1" x14ac:dyDescent="0.25">
      <c r="A145" s="52" t="s">
        <v>130</v>
      </c>
      <c r="B145" s="48">
        <v>5</v>
      </c>
      <c r="C145" s="49">
        <v>2</v>
      </c>
      <c r="D145" s="33" t="s">
        <v>117</v>
      </c>
      <c r="E145" s="14" t="s">
        <v>131</v>
      </c>
      <c r="F145" s="22">
        <f>F146</f>
        <v>14.4</v>
      </c>
      <c r="G145" s="22">
        <f t="shared" si="54"/>
        <v>14.4</v>
      </c>
      <c r="H145" s="101">
        <f t="shared" si="43"/>
        <v>100</v>
      </c>
      <c r="I145" s="22">
        <f t="shared" si="54"/>
        <v>0</v>
      </c>
    </row>
    <row r="146" spans="1:9" ht="22.5" customHeight="1" x14ac:dyDescent="0.25">
      <c r="A146" s="53" t="s">
        <v>132</v>
      </c>
      <c r="B146" s="37">
        <v>5</v>
      </c>
      <c r="C146" s="38">
        <v>2</v>
      </c>
      <c r="D146" s="32" t="s">
        <v>117</v>
      </c>
      <c r="E146" s="16" t="s">
        <v>133</v>
      </c>
      <c r="F146" s="23">
        <v>14.4</v>
      </c>
      <c r="G146" s="23">
        <v>14.4</v>
      </c>
      <c r="H146" s="130">
        <f t="shared" si="43"/>
        <v>100</v>
      </c>
      <c r="I146" s="23">
        <f>F146-G146</f>
        <v>0</v>
      </c>
    </row>
    <row r="147" spans="1:9" ht="22.5" customHeight="1" x14ac:dyDescent="0.25">
      <c r="A147" s="51" t="s">
        <v>153</v>
      </c>
      <c r="B147" s="48">
        <v>5</v>
      </c>
      <c r="C147" s="49">
        <v>2</v>
      </c>
      <c r="D147" s="33" t="s">
        <v>154</v>
      </c>
      <c r="E147" s="14" t="s">
        <v>129</v>
      </c>
      <c r="F147" s="22">
        <f>F148</f>
        <v>85</v>
      </c>
      <c r="G147" s="22">
        <f t="shared" ref="G147:I149" si="55">G148</f>
        <v>85</v>
      </c>
      <c r="H147" s="101">
        <f t="shared" si="43"/>
        <v>100</v>
      </c>
      <c r="I147" s="22">
        <f t="shared" si="55"/>
        <v>0</v>
      </c>
    </row>
    <row r="148" spans="1:9" ht="45" customHeight="1" x14ac:dyDescent="0.25">
      <c r="A148" s="51" t="s">
        <v>217</v>
      </c>
      <c r="B148" s="48">
        <v>5</v>
      </c>
      <c r="C148" s="49">
        <v>2</v>
      </c>
      <c r="D148" s="33" t="s">
        <v>85</v>
      </c>
      <c r="E148" s="14" t="s">
        <v>129</v>
      </c>
      <c r="F148" s="22">
        <f>F149</f>
        <v>85</v>
      </c>
      <c r="G148" s="22">
        <f t="shared" si="55"/>
        <v>85</v>
      </c>
      <c r="H148" s="101">
        <f t="shared" si="43"/>
        <v>100</v>
      </c>
      <c r="I148" s="22">
        <f t="shared" si="55"/>
        <v>0</v>
      </c>
    </row>
    <row r="149" spans="1:9" ht="22.5" customHeight="1" x14ac:dyDescent="0.25">
      <c r="A149" s="52" t="s">
        <v>130</v>
      </c>
      <c r="B149" s="48">
        <v>5</v>
      </c>
      <c r="C149" s="49">
        <v>2</v>
      </c>
      <c r="D149" s="33" t="s">
        <v>85</v>
      </c>
      <c r="E149" s="14" t="s">
        <v>131</v>
      </c>
      <c r="F149" s="22">
        <f>F150</f>
        <v>85</v>
      </c>
      <c r="G149" s="22">
        <f t="shared" si="55"/>
        <v>85</v>
      </c>
      <c r="H149" s="101">
        <f t="shared" si="43"/>
        <v>100</v>
      </c>
      <c r="I149" s="22">
        <f t="shared" si="55"/>
        <v>0</v>
      </c>
    </row>
    <row r="150" spans="1:9" ht="22.5" customHeight="1" x14ac:dyDescent="0.25">
      <c r="A150" s="53" t="s">
        <v>132</v>
      </c>
      <c r="B150" s="37">
        <v>5</v>
      </c>
      <c r="C150" s="38">
        <v>2</v>
      </c>
      <c r="D150" s="32" t="s">
        <v>85</v>
      </c>
      <c r="E150" s="16" t="s">
        <v>133</v>
      </c>
      <c r="F150" s="23">
        <v>85</v>
      </c>
      <c r="G150" s="23">
        <v>85</v>
      </c>
      <c r="H150" s="130">
        <f t="shared" si="43"/>
        <v>100</v>
      </c>
      <c r="I150" s="67">
        <f>F150-G150</f>
        <v>0</v>
      </c>
    </row>
    <row r="151" spans="1:9" ht="15" customHeight="1" x14ac:dyDescent="0.25">
      <c r="A151" s="47" t="s">
        <v>44</v>
      </c>
      <c r="B151" s="48">
        <v>5</v>
      </c>
      <c r="C151" s="49">
        <v>3</v>
      </c>
      <c r="D151" s="32" t="s">
        <v>129</v>
      </c>
      <c r="E151" s="16" t="s">
        <v>129</v>
      </c>
      <c r="F151" s="22">
        <f>F159+F152</f>
        <v>501.83699999999999</v>
      </c>
      <c r="G151" s="22">
        <f t="shared" ref="G151:I151" si="56">G159+G152</f>
        <v>494.62846999999999</v>
      </c>
      <c r="H151" s="101">
        <f t="shared" si="43"/>
        <v>98.563571438534822</v>
      </c>
      <c r="I151" s="22">
        <f t="shared" si="56"/>
        <v>7.2085299999999677</v>
      </c>
    </row>
    <row r="152" spans="1:9" ht="22.5" customHeight="1" x14ac:dyDescent="0.25">
      <c r="A152" s="47" t="s">
        <v>237</v>
      </c>
      <c r="B152" s="48">
        <v>5</v>
      </c>
      <c r="C152" s="49">
        <v>3</v>
      </c>
      <c r="D152" s="33">
        <v>300000</v>
      </c>
      <c r="E152" s="14"/>
      <c r="F152" s="22">
        <f>F153</f>
        <v>331</v>
      </c>
      <c r="G152" s="22">
        <f t="shared" ref="G152:I153" si="57">G153</f>
        <v>325.10946000000001</v>
      </c>
      <c r="H152" s="101">
        <f t="shared" si="43"/>
        <v>98.220380664652566</v>
      </c>
      <c r="I152" s="22">
        <f t="shared" si="57"/>
        <v>5.8905399999999872</v>
      </c>
    </row>
    <row r="153" spans="1:9" ht="15" customHeight="1" x14ac:dyDescent="0.25">
      <c r="A153" s="47" t="s">
        <v>233</v>
      </c>
      <c r="B153" s="48">
        <v>5</v>
      </c>
      <c r="C153" s="49">
        <v>3</v>
      </c>
      <c r="D153" s="33">
        <v>310000</v>
      </c>
      <c r="E153" s="14"/>
      <c r="F153" s="22">
        <f>F154</f>
        <v>331</v>
      </c>
      <c r="G153" s="22">
        <f t="shared" si="57"/>
        <v>325.10946000000001</v>
      </c>
      <c r="H153" s="101">
        <f t="shared" si="43"/>
        <v>98.220380664652566</v>
      </c>
      <c r="I153" s="22">
        <f t="shared" si="57"/>
        <v>5.8905399999999872</v>
      </c>
    </row>
    <row r="154" spans="1:9" ht="15" customHeight="1" x14ac:dyDescent="0.25">
      <c r="A154" s="47" t="s">
        <v>234</v>
      </c>
      <c r="B154" s="48">
        <v>5</v>
      </c>
      <c r="C154" s="49">
        <v>3</v>
      </c>
      <c r="D154" s="33">
        <v>312105</v>
      </c>
      <c r="E154" s="14">
        <v>0</v>
      </c>
      <c r="F154" s="22">
        <f>F155+F157</f>
        <v>331</v>
      </c>
      <c r="G154" s="22">
        <f t="shared" ref="G154:I154" si="58">G155+G157</f>
        <v>325.10946000000001</v>
      </c>
      <c r="H154" s="101">
        <f t="shared" si="43"/>
        <v>98.220380664652566</v>
      </c>
      <c r="I154" s="22">
        <f t="shared" si="58"/>
        <v>5.8905399999999872</v>
      </c>
    </row>
    <row r="155" spans="1:9" ht="45.75" customHeight="1" x14ac:dyDescent="0.25">
      <c r="A155" s="52" t="s">
        <v>136</v>
      </c>
      <c r="B155" s="48">
        <v>5</v>
      </c>
      <c r="C155" s="49">
        <v>3</v>
      </c>
      <c r="D155" s="33">
        <v>312105</v>
      </c>
      <c r="E155" s="14">
        <v>100</v>
      </c>
      <c r="F155" s="22">
        <f>F156</f>
        <v>275</v>
      </c>
      <c r="G155" s="22">
        <f t="shared" ref="G155:I155" si="59">G156</f>
        <v>269.10946000000001</v>
      </c>
      <c r="H155" s="101">
        <f t="shared" si="43"/>
        <v>97.857985454545457</v>
      </c>
      <c r="I155" s="22">
        <f t="shared" si="59"/>
        <v>5.8905399999999872</v>
      </c>
    </row>
    <row r="156" spans="1:9" ht="15" customHeight="1" x14ac:dyDescent="0.25">
      <c r="A156" s="53" t="s">
        <v>138</v>
      </c>
      <c r="B156" s="37">
        <v>5</v>
      </c>
      <c r="C156" s="38">
        <v>3</v>
      </c>
      <c r="D156" s="32">
        <v>312105</v>
      </c>
      <c r="E156" s="16">
        <v>110</v>
      </c>
      <c r="F156" s="23">
        <v>275</v>
      </c>
      <c r="G156" s="23">
        <v>269.10946000000001</v>
      </c>
      <c r="H156" s="130">
        <f t="shared" si="43"/>
        <v>97.857985454545457</v>
      </c>
      <c r="I156" s="23">
        <f>F156-G156</f>
        <v>5.8905399999999872</v>
      </c>
    </row>
    <row r="157" spans="1:9" ht="24.75" customHeight="1" x14ac:dyDescent="0.25">
      <c r="A157" s="52" t="s">
        <v>130</v>
      </c>
      <c r="B157" s="48">
        <v>5</v>
      </c>
      <c r="C157" s="49">
        <v>3</v>
      </c>
      <c r="D157" s="33">
        <v>312105</v>
      </c>
      <c r="E157" s="14">
        <v>200</v>
      </c>
      <c r="F157" s="22">
        <f>F158</f>
        <v>56</v>
      </c>
      <c r="G157" s="22">
        <f t="shared" ref="G157:I157" si="60">G158</f>
        <v>56</v>
      </c>
      <c r="H157" s="101">
        <f t="shared" si="43"/>
        <v>100</v>
      </c>
      <c r="I157" s="22">
        <f t="shared" si="60"/>
        <v>0</v>
      </c>
    </row>
    <row r="158" spans="1:9" ht="27.75" customHeight="1" x14ac:dyDescent="0.25">
      <c r="A158" s="53" t="s">
        <v>132</v>
      </c>
      <c r="B158" s="37">
        <v>5</v>
      </c>
      <c r="C158" s="38">
        <v>3</v>
      </c>
      <c r="D158" s="32">
        <v>312105</v>
      </c>
      <c r="E158" s="16">
        <v>240</v>
      </c>
      <c r="F158" s="23">
        <v>56</v>
      </c>
      <c r="G158" s="23">
        <v>56</v>
      </c>
      <c r="H158" s="130">
        <f t="shared" si="43"/>
        <v>100</v>
      </c>
      <c r="I158" s="23">
        <f>F158-G158</f>
        <v>0</v>
      </c>
    </row>
    <row r="159" spans="1:9" ht="22.5" customHeight="1" x14ac:dyDescent="0.25">
      <c r="A159" s="51" t="s">
        <v>179</v>
      </c>
      <c r="B159" s="48">
        <v>5</v>
      </c>
      <c r="C159" s="49">
        <v>3</v>
      </c>
      <c r="D159" s="33" t="s">
        <v>180</v>
      </c>
      <c r="E159" s="14" t="s">
        <v>129</v>
      </c>
      <c r="F159" s="22">
        <f>F160</f>
        <v>170.83699999999999</v>
      </c>
      <c r="G159" s="22">
        <f>G160</f>
        <v>169.51901000000001</v>
      </c>
      <c r="H159" s="101">
        <f t="shared" si="43"/>
        <v>99.228510217341693</v>
      </c>
      <c r="I159" s="22">
        <f>I160</f>
        <v>1.3179899999999805</v>
      </c>
    </row>
    <row r="160" spans="1:9" ht="15" customHeight="1" x14ac:dyDescent="0.25">
      <c r="A160" s="51" t="s">
        <v>120</v>
      </c>
      <c r="B160" s="48">
        <v>5</v>
      </c>
      <c r="C160" s="49">
        <v>3</v>
      </c>
      <c r="D160" s="33" t="s">
        <v>121</v>
      </c>
      <c r="E160" s="14" t="s">
        <v>129</v>
      </c>
      <c r="F160" s="22">
        <f>F161</f>
        <v>170.83699999999999</v>
      </c>
      <c r="G160" s="22">
        <f t="shared" ref="G160:I161" si="61">G161</f>
        <v>169.51901000000001</v>
      </c>
      <c r="H160" s="101">
        <f t="shared" si="43"/>
        <v>99.228510217341693</v>
      </c>
      <c r="I160" s="22">
        <f t="shared" si="61"/>
        <v>1.3179899999999805</v>
      </c>
    </row>
    <row r="161" spans="1:9" ht="22.5" customHeight="1" x14ac:dyDescent="0.25">
      <c r="A161" s="52" t="s">
        <v>130</v>
      </c>
      <c r="B161" s="48">
        <v>5</v>
      </c>
      <c r="C161" s="49">
        <v>3</v>
      </c>
      <c r="D161" s="33" t="s">
        <v>121</v>
      </c>
      <c r="E161" s="14" t="s">
        <v>131</v>
      </c>
      <c r="F161" s="22">
        <f>F162</f>
        <v>170.83699999999999</v>
      </c>
      <c r="G161" s="22">
        <f t="shared" si="61"/>
        <v>169.51901000000001</v>
      </c>
      <c r="H161" s="101">
        <f t="shared" si="43"/>
        <v>99.228510217341693</v>
      </c>
      <c r="I161" s="22">
        <f t="shared" si="61"/>
        <v>1.3179899999999805</v>
      </c>
    </row>
    <row r="162" spans="1:9" ht="22.5" customHeight="1" x14ac:dyDescent="0.25">
      <c r="A162" s="53" t="s">
        <v>132</v>
      </c>
      <c r="B162" s="37">
        <v>5</v>
      </c>
      <c r="C162" s="38">
        <v>3</v>
      </c>
      <c r="D162" s="32" t="s">
        <v>121</v>
      </c>
      <c r="E162" s="16" t="s">
        <v>133</v>
      </c>
      <c r="F162" s="23">
        <v>170.83699999999999</v>
      </c>
      <c r="G162" s="23">
        <v>169.51901000000001</v>
      </c>
      <c r="H162" s="130">
        <f t="shared" si="43"/>
        <v>99.228510217341693</v>
      </c>
      <c r="I162" s="23">
        <f>F162-G162</f>
        <v>1.3179899999999805</v>
      </c>
    </row>
    <row r="163" spans="1:9" ht="15" customHeight="1" x14ac:dyDescent="0.25">
      <c r="A163" s="47" t="s">
        <v>88</v>
      </c>
      <c r="B163" s="48">
        <v>8</v>
      </c>
      <c r="C163" s="49">
        <v>0</v>
      </c>
      <c r="D163" s="33" t="s">
        <v>129</v>
      </c>
      <c r="E163" s="14" t="s">
        <v>129</v>
      </c>
      <c r="F163" s="118">
        <f>F164</f>
        <v>1646.35439</v>
      </c>
      <c r="G163" s="22">
        <f t="shared" ref="G163:I164" si="62">G164</f>
        <v>1587.00163</v>
      </c>
      <c r="H163" s="101">
        <f t="shared" si="43"/>
        <v>96.394897698787688</v>
      </c>
      <c r="I163" s="22">
        <f t="shared" si="62"/>
        <v>59.35276000000006</v>
      </c>
    </row>
    <row r="164" spans="1:9" ht="15" customHeight="1" x14ac:dyDescent="0.25">
      <c r="A164" s="47" t="s">
        <v>45</v>
      </c>
      <c r="B164" s="48">
        <v>8</v>
      </c>
      <c r="C164" s="49">
        <v>1</v>
      </c>
      <c r="D164" s="33" t="s">
        <v>129</v>
      </c>
      <c r="E164" s="14" t="s">
        <v>129</v>
      </c>
      <c r="F164" s="22">
        <f>F165</f>
        <v>1646.35439</v>
      </c>
      <c r="G164" s="22">
        <f t="shared" si="62"/>
        <v>1587.00163</v>
      </c>
      <c r="H164" s="101">
        <f t="shared" si="43"/>
        <v>96.394897698787688</v>
      </c>
      <c r="I164" s="22">
        <f t="shared" si="62"/>
        <v>59.35276000000006</v>
      </c>
    </row>
    <row r="165" spans="1:9" ht="22.5" customHeight="1" x14ac:dyDescent="0.25">
      <c r="A165" s="51" t="s">
        <v>218</v>
      </c>
      <c r="B165" s="48">
        <v>8</v>
      </c>
      <c r="C165" s="49">
        <v>1</v>
      </c>
      <c r="D165" s="33" t="s">
        <v>52</v>
      </c>
      <c r="E165" s="14" t="s">
        <v>129</v>
      </c>
      <c r="F165" s="22">
        <f>F166+F173+F179</f>
        <v>1646.35439</v>
      </c>
      <c r="G165" s="22">
        <f>G166+G173+G179</f>
        <v>1587.00163</v>
      </c>
      <c r="H165" s="101">
        <f t="shared" ref="H165:H205" si="63">G165/F165*100</f>
        <v>96.394897698787688</v>
      </c>
      <c r="I165" s="22">
        <f>I166+I173+I179</f>
        <v>59.35276000000006</v>
      </c>
    </row>
    <row r="166" spans="1:9" ht="22.5" customHeight="1" x14ac:dyDescent="0.25">
      <c r="A166" s="51" t="s">
        <v>134</v>
      </c>
      <c r="B166" s="48">
        <v>8</v>
      </c>
      <c r="C166" s="49">
        <v>1</v>
      </c>
      <c r="D166" s="33" t="s">
        <v>53</v>
      </c>
      <c r="E166" s="14" t="s">
        <v>129</v>
      </c>
      <c r="F166" s="22">
        <f>F167+F170</f>
        <v>30.4</v>
      </c>
      <c r="G166" s="22">
        <f t="shared" ref="G166:I166" si="64">G167+G170</f>
        <v>17.300920000000001</v>
      </c>
      <c r="H166" s="101">
        <f t="shared" si="63"/>
        <v>56.910921052631593</v>
      </c>
      <c r="I166" s="22">
        <f t="shared" si="64"/>
        <v>13.099079999999999</v>
      </c>
    </row>
    <row r="167" spans="1:9" ht="22.5" customHeight="1" x14ac:dyDescent="0.25">
      <c r="A167" s="51" t="s">
        <v>122</v>
      </c>
      <c r="B167" s="48">
        <v>8</v>
      </c>
      <c r="C167" s="49">
        <v>1</v>
      </c>
      <c r="D167" s="33" t="s">
        <v>123</v>
      </c>
      <c r="E167" s="14" t="s">
        <v>129</v>
      </c>
      <c r="F167" s="22">
        <f>F168</f>
        <v>15.7</v>
      </c>
      <c r="G167" s="22">
        <f t="shared" ref="G167:I168" si="65">G168</f>
        <v>14.60092</v>
      </c>
      <c r="H167" s="101">
        <f t="shared" si="63"/>
        <v>92.999490445859877</v>
      </c>
      <c r="I167" s="22">
        <f t="shared" si="65"/>
        <v>1.0990799999999989</v>
      </c>
    </row>
    <row r="168" spans="1:9" ht="22.5" customHeight="1" x14ac:dyDescent="0.25">
      <c r="A168" s="52" t="s">
        <v>130</v>
      </c>
      <c r="B168" s="48">
        <v>8</v>
      </c>
      <c r="C168" s="49">
        <v>1</v>
      </c>
      <c r="D168" s="33" t="s">
        <v>123</v>
      </c>
      <c r="E168" s="14" t="s">
        <v>131</v>
      </c>
      <c r="F168" s="22">
        <f>F169</f>
        <v>15.7</v>
      </c>
      <c r="G168" s="22">
        <f t="shared" si="65"/>
        <v>14.60092</v>
      </c>
      <c r="H168" s="101">
        <f t="shared" si="63"/>
        <v>92.999490445859877</v>
      </c>
      <c r="I168" s="22">
        <f t="shared" si="65"/>
        <v>1.0990799999999989</v>
      </c>
    </row>
    <row r="169" spans="1:9" ht="22.5" customHeight="1" x14ac:dyDescent="0.25">
      <c r="A169" s="53" t="s">
        <v>132</v>
      </c>
      <c r="B169" s="37">
        <v>8</v>
      </c>
      <c r="C169" s="38">
        <v>1</v>
      </c>
      <c r="D169" s="32" t="s">
        <v>123</v>
      </c>
      <c r="E169" s="16" t="s">
        <v>133</v>
      </c>
      <c r="F169" s="23">
        <v>15.7</v>
      </c>
      <c r="G169" s="23">
        <v>14.60092</v>
      </c>
      <c r="H169" s="130">
        <f t="shared" si="63"/>
        <v>92.999490445859877</v>
      </c>
      <c r="I169" s="23">
        <f>F169-G169</f>
        <v>1.0990799999999989</v>
      </c>
    </row>
    <row r="170" spans="1:9" ht="22.5" customHeight="1" x14ac:dyDescent="0.25">
      <c r="A170" s="51" t="s">
        <v>101</v>
      </c>
      <c r="B170" s="48">
        <v>8</v>
      </c>
      <c r="C170" s="49">
        <v>1</v>
      </c>
      <c r="D170" s="33" t="s">
        <v>58</v>
      </c>
      <c r="E170" s="14" t="s">
        <v>129</v>
      </c>
      <c r="F170" s="22">
        <f>F171</f>
        <v>14.7</v>
      </c>
      <c r="G170" s="22">
        <f t="shared" ref="G170:I171" si="66">G171</f>
        <v>2.7</v>
      </c>
      <c r="H170" s="101">
        <f t="shared" si="63"/>
        <v>18.367346938775512</v>
      </c>
      <c r="I170" s="22">
        <f t="shared" si="66"/>
        <v>12</v>
      </c>
    </row>
    <row r="171" spans="1:9" ht="22.5" customHeight="1" x14ac:dyDescent="0.25">
      <c r="A171" s="52" t="s">
        <v>130</v>
      </c>
      <c r="B171" s="48">
        <v>8</v>
      </c>
      <c r="C171" s="49">
        <v>1</v>
      </c>
      <c r="D171" s="33" t="s">
        <v>58</v>
      </c>
      <c r="E171" s="14" t="s">
        <v>131</v>
      </c>
      <c r="F171" s="22">
        <f>F172</f>
        <v>14.7</v>
      </c>
      <c r="G171" s="22">
        <f t="shared" si="66"/>
        <v>2.7</v>
      </c>
      <c r="H171" s="101">
        <f t="shared" si="63"/>
        <v>18.367346938775512</v>
      </c>
      <c r="I171" s="22">
        <f t="shared" si="66"/>
        <v>12</v>
      </c>
    </row>
    <row r="172" spans="1:9" ht="22.5" customHeight="1" x14ac:dyDescent="0.25">
      <c r="A172" s="53" t="s">
        <v>132</v>
      </c>
      <c r="B172" s="37">
        <v>8</v>
      </c>
      <c r="C172" s="38">
        <v>1</v>
      </c>
      <c r="D172" s="32" t="s">
        <v>58</v>
      </c>
      <c r="E172" s="16" t="s">
        <v>133</v>
      </c>
      <c r="F172" s="23">
        <v>14.7</v>
      </c>
      <c r="G172" s="23">
        <v>2.7</v>
      </c>
      <c r="H172" s="130">
        <f t="shared" si="63"/>
        <v>18.367346938775512</v>
      </c>
      <c r="I172" s="23">
        <f>F172-G172</f>
        <v>12</v>
      </c>
    </row>
    <row r="173" spans="1:9" ht="15" customHeight="1" x14ac:dyDescent="0.25">
      <c r="A173" s="51" t="s">
        <v>135</v>
      </c>
      <c r="B173" s="48">
        <v>8</v>
      </c>
      <c r="C173" s="49">
        <v>1</v>
      </c>
      <c r="D173" s="33" t="s">
        <v>54</v>
      </c>
      <c r="E173" s="14" t="s">
        <v>129</v>
      </c>
      <c r="F173" s="22">
        <f>F174</f>
        <v>1246.1769999999999</v>
      </c>
      <c r="G173" s="22">
        <f>G174</f>
        <v>1229.97532</v>
      </c>
      <c r="H173" s="101">
        <f t="shared" si="63"/>
        <v>98.69988934156224</v>
      </c>
      <c r="I173" s="22">
        <f>I174</f>
        <v>16.201680000000067</v>
      </c>
    </row>
    <row r="174" spans="1:9" ht="45" customHeight="1" x14ac:dyDescent="0.25">
      <c r="A174" s="51" t="s">
        <v>103</v>
      </c>
      <c r="B174" s="48">
        <v>8</v>
      </c>
      <c r="C174" s="49">
        <v>1</v>
      </c>
      <c r="D174" s="33" t="s">
        <v>55</v>
      </c>
      <c r="E174" s="14" t="s">
        <v>129</v>
      </c>
      <c r="F174" s="22">
        <f>F175+F177</f>
        <v>1246.1769999999999</v>
      </c>
      <c r="G174" s="22">
        <f t="shared" ref="G174:I174" si="67">G175+G177</f>
        <v>1229.97532</v>
      </c>
      <c r="H174" s="101">
        <f t="shared" si="63"/>
        <v>98.69988934156224</v>
      </c>
      <c r="I174" s="22">
        <f t="shared" si="67"/>
        <v>16.201680000000067</v>
      </c>
    </row>
    <row r="175" spans="1:9" ht="45" customHeight="1" x14ac:dyDescent="0.25">
      <c r="A175" s="52" t="s">
        <v>136</v>
      </c>
      <c r="B175" s="48">
        <v>8</v>
      </c>
      <c r="C175" s="49">
        <v>1</v>
      </c>
      <c r="D175" s="33" t="s">
        <v>55</v>
      </c>
      <c r="E175" s="14" t="s">
        <v>137</v>
      </c>
      <c r="F175" s="22">
        <f>F176</f>
        <v>1078.77</v>
      </c>
      <c r="G175" s="22">
        <f t="shared" ref="G175:I175" si="68">G176</f>
        <v>1077.0080499999999</v>
      </c>
      <c r="H175" s="101">
        <f t="shared" si="63"/>
        <v>99.836670467291441</v>
      </c>
      <c r="I175" s="22">
        <f t="shared" si="68"/>
        <v>1.7619500000000698</v>
      </c>
    </row>
    <row r="176" spans="1:9" ht="15" customHeight="1" x14ac:dyDescent="0.25">
      <c r="A176" s="53" t="s">
        <v>138</v>
      </c>
      <c r="B176" s="37">
        <v>8</v>
      </c>
      <c r="C176" s="38">
        <v>1</v>
      </c>
      <c r="D176" s="32" t="s">
        <v>55</v>
      </c>
      <c r="E176" s="16" t="s">
        <v>139</v>
      </c>
      <c r="F176" s="23">
        <v>1078.77</v>
      </c>
      <c r="G176" s="23">
        <v>1077.0080499999999</v>
      </c>
      <c r="H176" s="130">
        <f t="shared" si="63"/>
        <v>99.836670467291441</v>
      </c>
      <c r="I176" s="67">
        <f>F176-G176</f>
        <v>1.7619500000000698</v>
      </c>
    </row>
    <row r="177" spans="1:9" ht="22.5" customHeight="1" x14ac:dyDescent="0.25">
      <c r="A177" s="52" t="s">
        <v>130</v>
      </c>
      <c r="B177" s="48">
        <v>8</v>
      </c>
      <c r="C177" s="49">
        <v>1</v>
      </c>
      <c r="D177" s="33" t="s">
        <v>55</v>
      </c>
      <c r="E177" s="14" t="s">
        <v>131</v>
      </c>
      <c r="F177" s="22">
        <f>F178</f>
        <v>167.40700000000001</v>
      </c>
      <c r="G177" s="22">
        <f t="shared" ref="G177:I177" si="69">G178</f>
        <v>152.96727000000001</v>
      </c>
      <c r="H177" s="101">
        <f t="shared" si="63"/>
        <v>91.374476575053606</v>
      </c>
      <c r="I177" s="22">
        <f t="shared" si="69"/>
        <v>14.439729999999997</v>
      </c>
    </row>
    <row r="178" spans="1:9" ht="22.5" customHeight="1" x14ac:dyDescent="0.25">
      <c r="A178" s="53" t="s">
        <v>132</v>
      </c>
      <c r="B178" s="37">
        <v>8</v>
      </c>
      <c r="C178" s="38">
        <v>1</v>
      </c>
      <c r="D178" s="32" t="s">
        <v>55</v>
      </c>
      <c r="E178" s="16" t="s">
        <v>133</v>
      </c>
      <c r="F178" s="23">
        <v>167.40700000000001</v>
      </c>
      <c r="G178" s="23">
        <v>152.96727000000001</v>
      </c>
      <c r="H178" s="130">
        <f t="shared" si="63"/>
        <v>91.374476575053606</v>
      </c>
      <c r="I178" s="23">
        <f>F178-G178</f>
        <v>14.439729999999997</v>
      </c>
    </row>
    <row r="179" spans="1:9" ht="15" customHeight="1" x14ac:dyDescent="0.25">
      <c r="A179" s="51" t="s">
        <v>140</v>
      </c>
      <c r="B179" s="48">
        <v>8</v>
      </c>
      <c r="C179" s="49">
        <v>1</v>
      </c>
      <c r="D179" s="33" t="s">
        <v>56</v>
      </c>
      <c r="E179" s="14" t="s">
        <v>129</v>
      </c>
      <c r="F179" s="22">
        <f>F180</f>
        <v>369.77739000000003</v>
      </c>
      <c r="G179" s="22">
        <f>G180</f>
        <v>339.72539</v>
      </c>
      <c r="H179" s="101">
        <f t="shared" si="63"/>
        <v>91.872948208109733</v>
      </c>
      <c r="I179" s="22">
        <f>I180</f>
        <v>30.051999999999992</v>
      </c>
    </row>
    <row r="180" spans="1:9" ht="45" customHeight="1" x14ac:dyDescent="0.25">
      <c r="A180" s="51" t="s">
        <v>103</v>
      </c>
      <c r="B180" s="48">
        <v>8</v>
      </c>
      <c r="C180" s="49">
        <v>1</v>
      </c>
      <c r="D180" s="33" t="s">
        <v>57</v>
      </c>
      <c r="E180" s="14" t="s">
        <v>129</v>
      </c>
      <c r="F180" s="22">
        <f>F181+F183+F185</f>
        <v>369.77739000000003</v>
      </c>
      <c r="G180" s="22">
        <f t="shared" ref="G180:I180" si="70">G181+G183+G185</f>
        <v>339.72539</v>
      </c>
      <c r="H180" s="101">
        <f t="shared" si="63"/>
        <v>91.872948208109733</v>
      </c>
      <c r="I180" s="22">
        <f t="shared" si="70"/>
        <v>30.051999999999992</v>
      </c>
    </row>
    <row r="181" spans="1:9" ht="45" customHeight="1" x14ac:dyDescent="0.25">
      <c r="A181" s="52" t="s">
        <v>136</v>
      </c>
      <c r="B181" s="48">
        <v>8</v>
      </c>
      <c r="C181" s="49">
        <v>1</v>
      </c>
      <c r="D181" s="33" t="s">
        <v>57</v>
      </c>
      <c r="E181" s="14" t="s">
        <v>137</v>
      </c>
      <c r="F181" s="22">
        <f>F182</f>
        <v>171.38439</v>
      </c>
      <c r="G181" s="22">
        <f t="shared" ref="G181:I181" si="71">G182</f>
        <v>171.38439</v>
      </c>
      <c r="H181" s="101">
        <f t="shared" si="63"/>
        <v>100</v>
      </c>
      <c r="I181" s="22">
        <f t="shared" si="71"/>
        <v>0</v>
      </c>
    </row>
    <row r="182" spans="1:9" ht="15" customHeight="1" x14ac:dyDescent="0.25">
      <c r="A182" s="53" t="s">
        <v>138</v>
      </c>
      <c r="B182" s="37">
        <v>8</v>
      </c>
      <c r="C182" s="38">
        <v>1</v>
      </c>
      <c r="D182" s="32" t="s">
        <v>57</v>
      </c>
      <c r="E182" s="16" t="s">
        <v>139</v>
      </c>
      <c r="F182" s="23">
        <v>171.38439</v>
      </c>
      <c r="G182" s="23">
        <v>171.38439</v>
      </c>
      <c r="H182" s="130">
        <f t="shared" si="63"/>
        <v>100</v>
      </c>
      <c r="I182" s="67">
        <f>F182-G182</f>
        <v>0</v>
      </c>
    </row>
    <row r="183" spans="1:9" ht="22.5" customHeight="1" x14ac:dyDescent="0.25">
      <c r="A183" s="52" t="s">
        <v>130</v>
      </c>
      <c r="B183" s="48">
        <v>8</v>
      </c>
      <c r="C183" s="49">
        <v>1</v>
      </c>
      <c r="D183" s="33" t="s">
        <v>57</v>
      </c>
      <c r="E183" s="14" t="s">
        <v>131</v>
      </c>
      <c r="F183" s="22">
        <f>F184</f>
        <v>170.04499999999999</v>
      </c>
      <c r="G183" s="22">
        <f t="shared" ref="G183:I183" si="72">G184</f>
        <v>139.99299999999999</v>
      </c>
      <c r="H183" s="101">
        <f t="shared" si="63"/>
        <v>82.32703108000824</v>
      </c>
      <c r="I183" s="22">
        <f t="shared" si="72"/>
        <v>30.051999999999992</v>
      </c>
    </row>
    <row r="184" spans="1:9" ht="22.5" customHeight="1" x14ac:dyDescent="0.25">
      <c r="A184" s="53" t="s">
        <v>132</v>
      </c>
      <c r="B184" s="37">
        <v>8</v>
      </c>
      <c r="C184" s="38">
        <v>1</v>
      </c>
      <c r="D184" s="32" t="s">
        <v>57</v>
      </c>
      <c r="E184" s="16" t="s">
        <v>133</v>
      </c>
      <c r="F184" s="23">
        <v>170.04499999999999</v>
      </c>
      <c r="G184" s="23">
        <v>139.99299999999999</v>
      </c>
      <c r="H184" s="130">
        <f t="shared" si="63"/>
        <v>82.32703108000824</v>
      </c>
      <c r="I184" s="67">
        <f>F184-G184</f>
        <v>30.051999999999992</v>
      </c>
    </row>
    <row r="185" spans="1:9" ht="22.5" customHeight="1" x14ac:dyDescent="0.25">
      <c r="A185" s="52" t="s">
        <v>144</v>
      </c>
      <c r="B185" s="48">
        <v>8</v>
      </c>
      <c r="C185" s="49">
        <v>1</v>
      </c>
      <c r="D185" s="33">
        <v>590059</v>
      </c>
      <c r="E185" s="14">
        <v>800</v>
      </c>
      <c r="F185" s="22">
        <f>F186</f>
        <v>28.347999999999999</v>
      </c>
      <c r="G185" s="22">
        <f t="shared" ref="G185:I185" si="73">G186</f>
        <v>28.347999999999999</v>
      </c>
      <c r="H185" s="101">
        <f t="shared" si="63"/>
        <v>100</v>
      </c>
      <c r="I185" s="22">
        <f t="shared" si="73"/>
        <v>0</v>
      </c>
    </row>
    <row r="186" spans="1:9" ht="22.5" customHeight="1" x14ac:dyDescent="0.25">
      <c r="A186" s="53" t="s">
        <v>227</v>
      </c>
      <c r="B186" s="37">
        <v>8</v>
      </c>
      <c r="C186" s="38">
        <v>1</v>
      </c>
      <c r="D186" s="32">
        <v>590059</v>
      </c>
      <c r="E186" s="16">
        <v>830</v>
      </c>
      <c r="F186" s="23">
        <v>28.347999999999999</v>
      </c>
      <c r="G186" s="23">
        <v>28.347999999999999</v>
      </c>
      <c r="H186" s="130">
        <f t="shared" si="63"/>
        <v>100</v>
      </c>
      <c r="I186" s="23">
        <f>F186-G186</f>
        <v>0</v>
      </c>
    </row>
    <row r="187" spans="1:9" ht="15" customHeight="1" x14ac:dyDescent="0.25">
      <c r="A187" s="47" t="s">
        <v>89</v>
      </c>
      <c r="B187" s="48">
        <v>11</v>
      </c>
      <c r="C187" s="49">
        <v>0</v>
      </c>
      <c r="D187" s="33" t="s">
        <v>129</v>
      </c>
      <c r="E187" s="14" t="s">
        <v>129</v>
      </c>
      <c r="F187" s="118">
        <f>F188</f>
        <v>3520.0043499999997</v>
      </c>
      <c r="G187" s="22">
        <f t="shared" ref="G187:I190" si="74">G188</f>
        <v>3418.6000600000002</v>
      </c>
      <c r="H187" s="101">
        <f t="shared" si="63"/>
        <v>97.119199866897915</v>
      </c>
      <c r="I187" s="22">
        <f t="shared" si="74"/>
        <v>101.40428999999969</v>
      </c>
    </row>
    <row r="188" spans="1:9" ht="15" customHeight="1" x14ac:dyDescent="0.25">
      <c r="A188" s="47" t="s">
        <v>46</v>
      </c>
      <c r="B188" s="48">
        <v>11</v>
      </c>
      <c r="C188" s="49">
        <v>1</v>
      </c>
      <c r="D188" s="33" t="s">
        <v>129</v>
      </c>
      <c r="E188" s="14" t="s">
        <v>129</v>
      </c>
      <c r="F188" s="22">
        <f>F189</f>
        <v>3520.0043499999997</v>
      </c>
      <c r="G188" s="22">
        <f t="shared" si="74"/>
        <v>3418.6000600000002</v>
      </c>
      <c r="H188" s="101">
        <f t="shared" si="63"/>
        <v>97.119199866897915</v>
      </c>
      <c r="I188" s="22">
        <f t="shared" si="74"/>
        <v>101.40428999999969</v>
      </c>
    </row>
    <row r="189" spans="1:9" ht="33.75" customHeight="1" x14ac:dyDescent="0.25">
      <c r="A189" s="51" t="s">
        <v>219</v>
      </c>
      <c r="B189" s="48">
        <v>11</v>
      </c>
      <c r="C189" s="49">
        <v>1</v>
      </c>
      <c r="D189" s="33" t="s">
        <v>62</v>
      </c>
      <c r="E189" s="14" t="s">
        <v>129</v>
      </c>
      <c r="F189" s="22">
        <f>F190</f>
        <v>3520.0043499999997</v>
      </c>
      <c r="G189" s="22">
        <f t="shared" si="74"/>
        <v>3418.6000600000002</v>
      </c>
      <c r="H189" s="101">
        <f t="shared" si="63"/>
        <v>97.119199866897915</v>
      </c>
      <c r="I189" s="22">
        <f t="shared" si="74"/>
        <v>101.40428999999969</v>
      </c>
    </row>
    <row r="190" spans="1:9" ht="22.5" customHeight="1" x14ac:dyDescent="0.25">
      <c r="A190" s="51" t="s">
        <v>141</v>
      </c>
      <c r="B190" s="48">
        <v>11</v>
      </c>
      <c r="C190" s="49">
        <v>1</v>
      </c>
      <c r="D190" s="33" t="s">
        <v>63</v>
      </c>
      <c r="E190" s="14" t="s">
        <v>129</v>
      </c>
      <c r="F190" s="22">
        <f>F191</f>
        <v>3520.0043499999997</v>
      </c>
      <c r="G190" s="22">
        <f t="shared" si="74"/>
        <v>3418.6000600000002</v>
      </c>
      <c r="H190" s="101">
        <f t="shared" si="63"/>
        <v>97.119199866897915</v>
      </c>
      <c r="I190" s="22">
        <f t="shared" si="74"/>
        <v>101.40428999999969</v>
      </c>
    </row>
    <row r="191" spans="1:9" ht="45" customHeight="1" x14ac:dyDescent="0.25">
      <c r="A191" s="51" t="s">
        <v>103</v>
      </c>
      <c r="B191" s="48">
        <v>11</v>
      </c>
      <c r="C191" s="49">
        <v>1</v>
      </c>
      <c r="D191" s="33" t="s">
        <v>64</v>
      </c>
      <c r="E191" s="14" t="s">
        <v>129</v>
      </c>
      <c r="F191" s="22">
        <f>F192+F194+F196</f>
        <v>3520.0043499999997</v>
      </c>
      <c r="G191" s="22">
        <f>G192+G194+G196</f>
        <v>3418.6000600000002</v>
      </c>
      <c r="H191" s="101">
        <f t="shared" si="63"/>
        <v>97.119199866897915</v>
      </c>
      <c r="I191" s="22">
        <f>I192+I194+I196</f>
        <v>101.40428999999969</v>
      </c>
    </row>
    <row r="192" spans="1:9" ht="45" customHeight="1" x14ac:dyDescent="0.25">
      <c r="A192" s="52" t="s">
        <v>136</v>
      </c>
      <c r="B192" s="48">
        <v>11</v>
      </c>
      <c r="C192" s="49">
        <v>1</v>
      </c>
      <c r="D192" s="33" t="s">
        <v>64</v>
      </c>
      <c r="E192" s="14" t="s">
        <v>137</v>
      </c>
      <c r="F192" s="22">
        <f>F193</f>
        <v>3221.5455499999998</v>
      </c>
      <c r="G192" s="22">
        <f>G193</f>
        <v>3198.4164700000001</v>
      </c>
      <c r="H192" s="101">
        <f t="shared" si="63"/>
        <v>99.282050194820314</v>
      </c>
      <c r="I192" s="22">
        <f>I193</f>
        <v>23.129079999999703</v>
      </c>
    </row>
    <row r="193" spans="1:9" ht="15" customHeight="1" x14ac:dyDescent="0.25">
      <c r="A193" s="53" t="s">
        <v>138</v>
      </c>
      <c r="B193" s="37">
        <v>11</v>
      </c>
      <c r="C193" s="38">
        <v>1</v>
      </c>
      <c r="D193" s="32" t="s">
        <v>64</v>
      </c>
      <c r="E193" s="16" t="s">
        <v>139</v>
      </c>
      <c r="F193" s="23">
        <v>3221.5455499999998</v>
      </c>
      <c r="G193" s="23">
        <v>3198.4164700000001</v>
      </c>
      <c r="H193" s="130">
        <f t="shared" si="63"/>
        <v>99.282050194820314</v>
      </c>
      <c r="I193" s="23">
        <f>F193-G193</f>
        <v>23.129079999999703</v>
      </c>
    </row>
    <row r="194" spans="1:9" ht="22.5" customHeight="1" x14ac:dyDescent="0.25">
      <c r="A194" s="52" t="s">
        <v>130</v>
      </c>
      <c r="B194" s="48">
        <v>11</v>
      </c>
      <c r="C194" s="49">
        <v>1</v>
      </c>
      <c r="D194" s="33" t="s">
        <v>64</v>
      </c>
      <c r="E194" s="14" t="s">
        <v>131</v>
      </c>
      <c r="F194" s="22">
        <f>F195</f>
        <v>261.4588</v>
      </c>
      <c r="G194" s="22">
        <f t="shared" ref="G194:I194" si="75">G195</f>
        <v>190.02368000000001</v>
      </c>
      <c r="H194" s="101">
        <f t="shared" si="63"/>
        <v>72.678249881052011</v>
      </c>
      <c r="I194" s="22">
        <f t="shared" si="75"/>
        <v>71.435119999999984</v>
      </c>
    </row>
    <row r="195" spans="1:9" ht="22.5" customHeight="1" x14ac:dyDescent="0.25">
      <c r="A195" s="53" t="s">
        <v>132</v>
      </c>
      <c r="B195" s="37">
        <v>11</v>
      </c>
      <c r="C195" s="38">
        <v>1</v>
      </c>
      <c r="D195" s="32" t="s">
        <v>64</v>
      </c>
      <c r="E195" s="16" t="s">
        <v>133</v>
      </c>
      <c r="F195" s="23">
        <v>261.4588</v>
      </c>
      <c r="G195" s="23">
        <v>190.02368000000001</v>
      </c>
      <c r="H195" s="130">
        <f t="shared" si="63"/>
        <v>72.678249881052011</v>
      </c>
      <c r="I195" s="67">
        <f>F195-G195</f>
        <v>71.435119999999984</v>
      </c>
    </row>
    <row r="196" spans="1:9" ht="15" customHeight="1" x14ac:dyDescent="0.25">
      <c r="A196" s="52" t="s">
        <v>144</v>
      </c>
      <c r="B196" s="48">
        <v>11</v>
      </c>
      <c r="C196" s="49">
        <v>1</v>
      </c>
      <c r="D196" s="33" t="s">
        <v>64</v>
      </c>
      <c r="E196" s="14" t="s">
        <v>145</v>
      </c>
      <c r="F196" s="22">
        <f>F197</f>
        <v>37</v>
      </c>
      <c r="G196" s="22">
        <f t="shared" ref="G196:I196" si="76">G197</f>
        <v>30.15991</v>
      </c>
      <c r="H196" s="101">
        <f t="shared" si="63"/>
        <v>81.513270270270269</v>
      </c>
      <c r="I196" s="22">
        <f t="shared" si="76"/>
        <v>6.84009</v>
      </c>
    </row>
    <row r="197" spans="1:9" ht="15" customHeight="1" x14ac:dyDescent="0.25">
      <c r="A197" s="53" t="s">
        <v>146</v>
      </c>
      <c r="B197" s="37">
        <v>11</v>
      </c>
      <c r="C197" s="38">
        <v>1</v>
      </c>
      <c r="D197" s="32" t="s">
        <v>64</v>
      </c>
      <c r="E197" s="16" t="s">
        <v>147</v>
      </c>
      <c r="F197" s="23">
        <v>37</v>
      </c>
      <c r="G197" s="23">
        <v>30.15991</v>
      </c>
      <c r="H197" s="130">
        <f t="shared" si="63"/>
        <v>81.513270270270269</v>
      </c>
      <c r="I197" s="67">
        <f>F197-G197</f>
        <v>6.84009</v>
      </c>
    </row>
    <row r="198" spans="1:9" ht="33.75" customHeight="1" x14ac:dyDescent="0.25">
      <c r="A198" s="47" t="s">
        <v>90</v>
      </c>
      <c r="B198" s="48">
        <v>14</v>
      </c>
      <c r="C198" s="49">
        <v>0</v>
      </c>
      <c r="D198" s="33" t="s">
        <v>129</v>
      </c>
      <c r="E198" s="14" t="s">
        <v>129</v>
      </c>
      <c r="F198" s="22">
        <f t="shared" ref="F198:F203" si="77">F199</f>
        <v>17.016999999999999</v>
      </c>
      <c r="G198" s="22">
        <f t="shared" ref="G198:I203" si="78">G199</f>
        <v>17.016999999999999</v>
      </c>
      <c r="H198" s="101">
        <f t="shared" si="63"/>
        <v>100</v>
      </c>
      <c r="I198" s="22">
        <f t="shared" si="78"/>
        <v>0</v>
      </c>
    </row>
    <row r="199" spans="1:9" ht="15" customHeight="1" x14ac:dyDescent="0.25">
      <c r="A199" s="47" t="s">
        <v>47</v>
      </c>
      <c r="B199" s="48">
        <v>14</v>
      </c>
      <c r="C199" s="49">
        <v>3</v>
      </c>
      <c r="D199" s="33" t="s">
        <v>129</v>
      </c>
      <c r="E199" s="14" t="s">
        <v>129</v>
      </c>
      <c r="F199" s="22">
        <f t="shared" si="77"/>
        <v>17.016999999999999</v>
      </c>
      <c r="G199" s="22">
        <f t="shared" si="78"/>
        <v>17.016999999999999</v>
      </c>
      <c r="H199" s="101">
        <f t="shared" si="63"/>
        <v>100</v>
      </c>
      <c r="I199" s="22">
        <f t="shared" si="78"/>
        <v>0</v>
      </c>
    </row>
    <row r="200" spans="1:9" ht="33.75" customHeight="1" x14ac:dyDescent="0.25">
      <c r="A200" s="51" t="s">
        <v>204</v>
      </c>
      <c r="B200" s="48">
        <v>14</v>
      </c>
      <c r="C200" s="49">
        <v>3</v>
      </c>
      <c r="D200" s="33" t="s">
        <v>175</v>
      </c>
      <c r="E200" s="14" t="s">
        <v>129</v>
      </c>
      <c r="F200" s="22">
        <f t="shared" si="77"/>
        <v>17.016999999999999</v>
      </c>
      <c r="G200" s="22">
        <f t="shared" si="78"/>
        <v>17.016999999999999</v>
      </c>
      <c r="H200" s="101">
        <f t="shared" si="63"/>
        <v>100</v>
      </c>
      <c r="I200" s="22">
        <f t="shared" si="78"/>
        <v>0</v>
      </c>
    </row>
    <row r="201" spans="1:9" ht="22.5" customHeight="1" x14ac:dyDescent="0.25">
      <c r="A201" s="51" t="s">
        <v>205</v>
      </c>
      <c r="B201" s="48">
        <v>14</v>
      </c>
      <c r="C201" s="49">
        <v>3</v>
      </c>
      <c r="D201" s="33" t="s">
        <v>176</v>
      </c>
      <c r="E201" s="14" t="s">
        <v>129</v>
      </c>
      <c r="F201" s="22">
        <f t="shared" si="77"/>
        <v>17.016999999999999</v>
      </c>
      <c r="G201" s="22">
        <f t="shared" si="78"/>
        <v>17.016999999999999</v>
      </c>
      <c r="H201" s="101">
        <f t="shared" si="63"/>
        <v>100</v>
      </c>
      <c r="I201" s="22">
        <f t="shared" si="78"/>
        <v>0</v>
      </c>
    </row>
    <row r="202" spans="1:9" ht="15" customHeight="1" x14ac:dyDescent="0.25">
      <c r="A202" s="51" t="s">
        <v>124</v>
      </c>
      <c r="B202" s="48">
        <v>14</v>
      </c>
      <c r="C202" s="49">
        <v>3</v>
      </c>
      <c r="D202" s="33" t="s">
        <v>92</v>
      </c>
      <c r="E202" s="14" t="s">
        <v>129</v>
      </c>
      <c r="F202" s="22">
        <f t="shared" si="77"/>
        <v>17.016999999999999</v>
      </c>
      <c r="G202" s="22">
        <f t="shared" si="78"/>
        <v>17.016999999999999</v>
      </c>
      <c r="H202" s="101">
        <f t="shared" si="63"/>
        <v>100</v>
      </c>
      <c r="I202" s="22">
        <f t="shared" si="78"/>
        <v>0</v>
      </c>
    </row>
    <row r="203" spans="1:9" ht="15" customHeight="1" x14ac:dyDescent="0.25">
      <c r="A203" s="52" t="s">
        <v>177</v>
      </c>
      <c r="B203" s="48">
        <v>14</v>
      </c>
      <c r="C203" s="49">
        <v>3</v>
      </c>
      <c r="D203" s="33" t="s">
        <v>92</v>
      </c>
      <c r="E203" s="14" t="s">
        <v>178</v>
      </c>
      <c r="F203" s="22">
        <f t="shared" si="77"/>
        <v>17.016999999999999</v>
      </c>
      <c r="G203" s="22">
        <f t="shared" si="78"/>
        <v>17.016999999999999</v>
      </c>
      <c r="H203" s="101">
        <f t="shared" si="63"/>
        <v>100</v>
      </c>
      <c r="I203" s="22">
        <f t="shared" si="78"/>
        <v>0</v>
      </c>
    </row>
    <row r="204" spans="1:9" ht="15.75" customHeight="1" x14ac:dyDescent="0.25">
      <c r="A204" s="53" t="s">
        <v>125</v>
      </c>
      <c r="B204" s="37">
        <v>14</v>
      </c>
      <c r="C204" s="38">
        <v>3</v>
      </c>
      <c r="D204" s="32" t="s">
        <v>92</v>
      </c>
      <c r="E204" s="16" t="s">
        <v>91</v>
      </c>
      <c r="F204" s="23">
        <v>17.016999999999999</v>
      </c>
      <c r="G204" s="23">
        <v>17.016999999999999</v>
      </c>
      <c r="H204" s="130">
        <f t="shared" si="63"/>
        <v>100</v>
      </c>
      <c r="I204" s="67">
        <f>F204-G204</f>
        <v>0</v>
      </c>
    </row>
    <row r="205" spans="1:9" ht="15.75" customHeight="1" x14ac:dyDescent="0.25">
      <c r="A205" s="145" t="s">
        <v>240</v>
      </c>
      <c r="B205" s="146"/>
      <c r="C205" s="146"/>
      <c r="D205" s="146"/>
      <c r="E205" s="147"/>
      <c r="F205" s="40">
        <f>F198+F187+F163+F129+F114+F82+F74+F7</f>
        <v>23883.810930000003</v>
      </c>
      <c r="G205" s="40">
        <f>G198+G187+G163+G129+G114+G82+G74+G7</f>
        <v>23624.997489999998</v>
      </c>
      <c r="H205" s="101">
        <f t="shared" si="63"/>
        <v>98.916364558576731</v>
      </c>
      <c r="I205" s="40">
        <f>I198+I187+I163+I129+I114+I82+I74+I7</f>
        <v>258.81344000000024</v>
      </c>
    </row>
    <row r="206" spans="1:9" x14ac:dyDescent="0.25">
      <c r="E206" s="28"/>
      <c r="F206" s="29"/>
    </row>
    <row r="207" spans="1:9" x14ac:dyDescent="0.25">
      <c r="E207" s="28"/>
      <c r="F207" s="28"/>
    </row>
    <row r="209" spans="6:8" x14ac:dyDescent="0.25">
      <c r="F209" s="25"/>
      <c r="G209" s="25"/>
      <c r="H209" s="25"/>
    </row>
  </sheetData>
  <autoFilter ref="A6:I205"/>
  <mergeCells count="3">
    <mergeCell ref="A3:I3"/>
    <mergeCell ref="G1:I1"/>
    <mergeCell ref="A205:E205"/>
  </mergeCells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70"/>
  <sheetViews>
    <sheetView topLeftCell="A148" workbookViewId="0">
      <selection activeCell="G164" sqref="G164"/>
    </sheetView>
  </sheetViews>
  <sheetFormatPr defaultRowHeight="15" x14ac:dyDescent="0.25"/>
  <cols>
    <col min="1" max="1" width="80.140625" style="59" customWidth="1"/>
    <col min="2" max="3" width="9.140625" style="17"/>
    <col min="4" max="4" width="20.85546875" style="9" customWidth="1"/>
    <col min="5" max="6" width="14.5703125" style="17" customWidth="1"/>
    <col min="7" max="7" width="16.7109375" style="17" customWidth="1"/>
    <col min="8" max="16384" width="9.140625" style="17"/>
  </cols>
  <sheetData>
    <row r="1" spans="1:7" ht="48.75" customHeight="1" x14ac:dyDescent="0.25">
      <c r="E1" s="141" t="s">
        <v>285</v>
      </c>
      <c r="F1" s="141"/>
      <c r="G1" s="141"/>
    </row>
    <row r="2" spans="1:7" ht="15" customHeight="1" x14ac:dyDescent="0.25">
      <c r="A2" s="143" t="s">
        <v>183</v>
      </c>
      <c r="B2" s="143"/>
      <c r="C2" s="143"/>
      <c r="D2" s="143"/>
      <c r="E2" s="143"/>
      <c r="F2" s="143"/>
      <c r="G2" s="143"/>
    </row>
    <row r="3" spans="1:7" ht="47.25" customHeight="1" x14ac:dyDescent="0.25">
      <c r="A3" s="143"/>
      <c r="B3" s="143"/>
      <c r="C3" s="143"/>
      <c r="D3" s="143"/>
      <c r="E3" s="143"/>
      <c r="F3" s="143"/>
      <c r="G3" s="143"/>
    </row>
    <row r="5" spans="1:7" ht="15.75" thickBot="1" x14ac:dyDescent="0.3">
      <c r="C5" s="148"/>
      <c r="D5" s="148"/>
      <c r="G5" s="17" t="s">
        <v>61</v>
      </c>
    </row>
    <row r="6" spans="1:7" ht="108" customHeight="1" thickBot="1" x14ac:dyDescent="0.3">
      <c r="A6" s="60" t="s">
        <v>28</v>
      </c>
      <c r="B6" s="46" t="s">
        <v>31</v>
      </c>
      <c r="C6" s="46" t="s">
        <v>32</v>
      </c>
      <c r="D6" s="113" t="s">
        <v>282</v>
      </c>
      <c r="E6" s="81" t="s">
        <v>283</v>
      </c>
      <c r="F6" s="93" t="s">
        <v>257</v>
      </c>
      <c r="G6" s="13" t="s">
        <v>281</v>
      </c>
    </row>
    <row r="7" spans="1:7" ht="27.75" customHeight="1" x14ac:dyDescent="0.25">
      <c r="A7" s="61" t="s">
        <v>237</v>
      </c>
      <c r="B7" s="33">
        <v>300000</v>
      </c>
      <c r="C7" s="14"/>
      <c r="D7" s="95">
        <f>D8</f>
        <v>331</v>
      </c>
      <c r="E7" s="95">
        <f t="shared" ref="E7:G8" si="0">E8</f>
        <v>325.10946000000001</v>
      </c>
      <c r="F7" s="100">
        <f>E7/D7*100</f>
        <v>98.220380664652566</v>
      </c>
      <c r="G7" s="95">
        <f t="shared" si="0"/>
        <v>5.8905399999999872</v>
      </c>
    </row>
    <row r="8" spans="1:7" ht="17.25" customHeight="1" x14ac:dyDescent="0.25">
      <c r="A8" s="61" t="s">
        <v>233</v>
      </c>
      <c r="B8" s="33">
        <v>310000</v>
      </c>
      <c r="C8" s="14"/>
      <c r="D8" s="95">
        <f>D9</f>
        <v>331</v>
      </c>
      <c r="E8" s="95">
        <f t="shared" si="0"/>
        <v>325.10946000000001</v>
      </c>
      <c r="F8" s="100">
        <f t="shared" ref="F8:F56" si="1">E8/D8*100</f>
        <v>98.220380664652566</v>
      </c>
      <c r="G8" s="95">
        <f t="shared" si="0"/>
        <v>5.8905399999999872</v>
      </c>
    </row>
    <row r="9" spans="1:7" ht="17.25" customHeight="1" x14ac:dyDescent="0.25">
      <c r="A9" s="61" t="s">
        <v>234</v>
      </c>
      <c r="B9" s="33">
        <v>312105</v>
      </c>
      <c r="C9" s="14">
        <v>0</v>
      </c>
      <c r="D9" s="95">
        <f>D10+D12</f>
        <v>331</v>
      </c>
      <c r="E9" s="95">
        <f t="shared" ref="E9:G9" si="2">E10+E12</f>
        <v>325.10946000000001</v>
      </c>
      <c r="F9" s="100">
        <f t="shared" si="1"/>
        <v>98.220380664652566</v>
      </c>
      <c r="G9" s="95">
        <f t="shared" si="2"/>
        <v>5.8905399999999872</v>
      </c>
    </row>
    <row r="10" spans="1:7" ht="38.25" customHeight="1" x14ac:dyDescent="0.25">
      <c r="A10" s="45" t="s">
        <v>136</v>
      </c>
      <c r="B10" s="33">
        <v>312105</v>
      </c>
      <c r="C10" s="14">
        <v>100</v>
      </c>
      <c r="D10" s="95">
        <f>D11</f>
        <v>275</v>
      </c>
      <c r="E10" s="95">
        <f t="shared" ref="E10:G10" si="3">E11</f>
        <v>269.10946000000001</v>
      </c>
      <c r="F10" s="100">
        <f t="shared" si="1"/>
        <v>97.857985454545457</v>
      </c>
      <c r="G10" s="95">
        <f t="shared" si="3"/>
        <v>5.8905399999999872</v>
      </c>
    </row>
    <row r="11" spans="1:7" ht="17.25" customHeight="1" x14ac:dyDescent="0.25">
      <c r="A11" s="34" t="s">
        <v>138</v>
      </c>
      <c r="B11" s="32">
        <v>312105</v>
      </c>
      <c r="C11" s="16">
        <v>110</v>
      </c>
      <c r="D11" s="96">
        <v>275</v>
      </c>
      <c r="E11" s="96">
        <v>269.10946000000001</v>
      </c>
      <c r="F11" s="119">
        <f t="shared" si="1"/>
        <v>97.857985454545457</v>
      </c>
      <c r="G11" s="96">
        <f>D11-E11</f>
        <v>5.8905399999999872</v>
      </c>
    </row>
    <row r="12" spans="1:7" ht="17.25" customHeight="1" x14ac:dyDescent="0.25">
      <c r="A12" s="45" t="s">
        <v>130</v>
      </c>
      <c r="B12" s="33">
        <v>312105</v>
      </c>
      <c r="C12" s="14">
        <v>200</v>
      </c>
      <c r="D12" s="95">
        <f>D13</f>
        <v>56</v>
      </c>
      <c r="E12" s="95">
        <f t="shared" ref="E12:G12" si="4">E13</f>
        <v>56</v>
      </c>
      <c r="F12" s="100">
        <f t="shared" si="1"/>
        <v>100</v>
      </c>
      <c r="G12" s="133">
        <f t="shared" si="4"/>
        <v>0</v>
      </c>
    </row>
    <row r="13" spans="1:7" ht="18" customHeight="1" x14ac:dyDescent="0.25">
      <c r="A13" s="34" t="s">
        <v>132</v>
      </c>
      <c r="B13" s="32">
        <v>312105</v>
      </c>
      <c r="C13" s="16">
        <v>240</v>
      </c>
      <c r="D13" s="96">
        <v>56</v>
      </c>
      <c r="E13" s="96">
        <v>56</v>
      </c>
      <c r="F13" s="119">
        <f t="shared" si="1"/>
        <v>100</v>
      </c>
      <c r="G13" s="134">
        <f>D13-E13</f>
        <v>0</v>
      </c>
    </row>
    <row r="14" spans="1:7" ht="14.25" customHeight="1" x14ac:dyDescent="0.25">
      <c r="A14" s="57" t="s">
        <v>207</v>
      </c>
      <c r="B14" s="33" t="s">
        <v>50</v>
      </c>
      <c r="C14" s="14" t="s">
        <v>129</v>
      </c>
      <c r="D14" s="22">
        <f t="shared" ref="D14:G16" si="5">D15</f>
        <v>3</v>
      </c>
      <c r="E14" s="131">
        <f t="shared" si="5"/>
        <v>3</v>
      </c>
      <c r="F14" s="100">
        <f t="shared" si="1"/>
        <v>100</v>
      </c>
      <c r="G14" s="132">
        <f t="shared" si="5"/>
        <v>0</v>
      </c>
    </row>
    <row r="15" spans="1:7" ht="12.75" customHeight="1" x14ac:dyDescent="0.25">
      <c r="A15" s="57" t="s">
        <v>101</v>
      </c>
      <c r="B15" s="33" t="s">
        <v>51</v>
      </c>
      <c r="C15" s="14" t="s">
        <v>129</v>
      </c>
      <c r="D15" s="22">
        <f t="shared" si="5"/>
        <v>3</v>
      </c>
      <c r="E15" s="131">
        <f t="shared" si="5"/>
        <v>3</v>
      </c>
      <c r="F15" s="100">
        <f t="shared" si="1"/>
        <v>100</v>
      </c>
      <c r="G15" s="132">
        <f t="shared" si="5"/>
        <v>0</v>
      </c>
    </row>
    <row r="16" spans="1:7" ht="15.75" customHeight="1" x14ac:dyDescent="0.25">
      <c r="A16" s="58" t="s">
        <v>130</v>
      </c>
      <c r="B16" s="33" t="s">
        <v>51</v>
      </c>
      <c r="C16" s="14" t="s">
        <v>131</v>
      </c>
      <c r="D16" s="22">
        <f t="shared" si="5"/>
        <v>3</v>
      </c>
      <c r="E16" s="131">
        <f t="shared" si="5"/>
        <v>3</v>
      </c>
      <c r="F16" s="100">
        <f t="shared" si="1"/>
        <v>100</v>
      </c>
      <c r="G16" s="132">
        <f t="shared" si="5"/>
        <v>0</v>
      </c>
    </row>
    <row r="17" spans="1:7" ht="15.75" customHeight="1" x14ac:dyDescent="0.25">
      <c r="A17" s="31" t="s">
        <v>132</v>
      </c>
      <c r="B17" s="32" t="s">
        <v>51</v>
      </c>
      <c r="C17" s="16" t="s">
        <v>133</v>
      </c>
      <c r="D17" s="23">
        <v>3</v>
      </c>
      <c r="E17" s="97">
        <v>3</v>
      </c>
      <c r="F17" s="119">
        <f t="shared" si="1"/>
        <v>100</v>
      </c>
      <c r="G17" s="21">
        <f>D17-E17</f>
        <v>0</v>
      </c>
    </row>
    <row r="18" spans="1:7" ht="25.5" customHeight="1" x14ac:dyDescent="0.25">
      <c r="A18" s="57" t="s">
        <v>218</v>
      </c>
      <c r="B18" s="33" t="s">
        <v>52</v>
      </c>
      <c r="C18" s="14" t="s">
        <v>129</v>
      </c>
      <c r="D18" s="22">
        <f>D19+D26+D32</f>
        <v>1646.35439</v>
      </c>
      <c r="E18" s="98">
        <f>E19+E26+E32</f>
        <v>1587.00163</v>
      </c>
      <c r="F18" s="100">
        <f t="shared" si="1"/>
        <v>96.394897698787688</v>
      </c>
      <c r="G18" s="22">
        <f>G19+G26+G32</f>
        <v>59.35276000000006</v>
      </c>
    </row>
    <row r="19" spans="1:7" ht="15" customHeight="1" x14ac:dyDescent="0.25">
      <c r="A19" s="57" t="s">
        <v>134</v>
      </c>
      <c r="B19" s="33" t="s">
        <v>53</v>
      </c>
      <c r="C19" s="14" t="s">
        <v>129</v>
      </c>
      <c r="D19" s="22">
        <f>D20+D23</f>
        <v>30.4</v>
      </c>
      <c r="E19" s="98">
        <f t="shared" ref="E19:G19" si="6">E20+E23</f>
        <v>17.300920000000001</v>
      </c>
      <c r="F19" s="100">
        <f t="shared" si="1"/>
        <v>56.910921052631593</v>
      </c>
      <c r="G19" s="22">
        <f t="shared" si="6"/>
        <v>13.099079999999999</v>
      </c>
    </row>
    <row r="20" spans="1:7" ht="15" customHeight="1" x14ac:dyDescent="0.25">
      <c r="A20" s="57" t="s">
        <v>122</v>
      </c>
      <c r="B20" s="33" t="s">
        <v>123</v>
      </c>
      <c r="C20" s="14" t="s">
        <v>129</v>
      </c>
      <c r="D20" s="22">
        <f>D21</f>
        <v>15.7</v>
      </c>
      <c r="E20" s="98">
        <f t="shared" ref="E20:G21" si="7">E21</f>
        <v>14.60092</v>
      </c>
      <c r="F20" s="100">
        <f t="shared" si="1"/>
        <v>92.999490445859877</v>
      </c>
      <c r="G20" s="22">
        <f t="shared" si="7"/>
        <v>1.0990799999999989</v>
      </c>
    </row>
    <row r="21" spans="1:7" ht="15" customHeight="1" x14ac:dyDescent="0.25">
      <c r="A21" s="58" t="s">
        <v>130</v>
      </c>
      <c r="B21" s="33" t="s">
        <v>123</v>
      </c>
      <c r="C21" s="14" t="s">
        <v>131</v>
      </c>
      <c r="D21" s="22">
        <f>D22</f>
        <v>15.7</v>
      </c>
      <c r="E21" s="98">
        <f t="shared" si="7"/>
        <v>14.60092</v>
      </c>
      <c r="F21" s="100">
        <f t="shared" si="1"/>
        <v>92.999490445859877</v>
      </c>
      <c r="G21" s="22">
        <f t="shared" si="7"/>
        <v>1.0990799999999989</v>
      </c>
    </row>
    <row r="22" spans="1:7" ht="15" customHeight="1" x14ac:dyDescent="0.25">
      <c r="A22" s="31" t="s">
        <v>132</v>
      </c>
      <c r="B22" s="32" t="s">
        <v>123</v>
      </c>
      <c r="C22" s="16" t="s">
        <v>133</v>
      </c>
      <c r="D22" s="23">
        <v>15.7</v>
      </c>
      <c r="E22" s="24">
        <v>14.60092</v>
      </c>
      <c r="F22" s="119">
        <f t="shared" si="1"/>
        <v>92.999490445859877</v>
      </c>
      <c r="G22" s="23">
        <f>D22-E22</f>
        <v>1.0990799999999989</v>
      </c>
    </row>
    <row r="23" spans="1:7" ht="15.75" customHeight="1" x14ac:dyDescent="0.25">
      <c r="A23" s="57" t="s">
        <v>101</v>
      </c>
      <c r="B23" s="33" t="s">
        <v>58</v>
      </c>
      <c r="C23" s="14" t="s">
        <v>129</v>
      </c>
      <c r="D23" s="22">
        <f>D24</f>
        <v>14.7</v>
      </c>
      <c r="E23" s="98">
        <f t="shared" ref="E23:G24" si="8">E24</f>
        <v>2.7</v>
      </c>
      <c r="F23" s="100">
        <f t="shared" si="1"/>
        <v>18.367346938775512</v>
      </c>
      <c r="G23" s="22">
        <f t="shared" si="8"/>
        <v>12</v>
      </c>
    </row>
    <row r="24" spans="1:7" ht="15" customHeight="1" x14ac:dyDescent="0.25">
      <c r="A24" s="58" t="s">
        <v>130</v>
      </c>
      <c r="B24" s="33" t="s">
        <v>58</v>
      </c>
      <c r="C24" s="14" t="s">
        <v>131</v>
      </c>
      <c r="D24" s="22">
        <f>D25</f>
        <v>14.7</v>
      </c>
      <c r="E24" s="98">
        <f t="shared" si="8"/>
        <v>2.7</v>
      </c>
      <c r="F24" s="100">
        <f t="shared" si="1"/>
        <v>18.367346938775512</v>
      </c>
      <c r="G24" s="22">
        <f t="shared" si="8"/>
        <v>12</v>
      </c>
    </row>
    <row r="25" spans="1:7" ht="12.75" customHeight="1" x14ac:dyDescent="0.25">
      <c r="A25" s="31" t="s">
        <v>132</v>
      </c>
      <c r="B25" s="32" t="s">
        <v>58</v>
      </c>
      <c r="C25" s="16" t="s">
        <v>133</v>
      </c>
      <c r="D25" s="23">
        <v>14.7</v>
      </c>
      <c r="E25" s="24">
        <v>2.7</v>
      </c>
      <c r="F25" s="119">
        <f t="shared" si="1"/>
        <v>18.367346938775512</v>
      </c>
      <c r="G25" s="23">
        <f>D25-E25</f>
        <v>12</v>
      </c>
    </row>
    <row r="26" spans="1:7" ht="15" customHeight="1" x14ac:dyDescent="0.25">
      <c r="A26" s="57" t="s">
        <v>135</v>
      </c>
      <c r="B26" s="33" t="s">
        <v>54</v>
      </c>
      <c r="C26" s="14" t="s">
        <v>129</v>
      </c>
      <c r="D26" s="22">
        <f>D27</f>
        <v>1246.1769999999999</v>
      </c>
      <c r="E26" s="98">
        <f>E27</f>
        <v>1229.97532</v>
      </c>
      <c r="F26" s="100">
        <f t="shared" si="1"/>
        <v>98.69988934156224</v>
      </c>
      <c r="G26" s="22">
        <f>G27</f>
        <v>16.201680000000067</v>
      </c>
    </row>
    <row r="27" spans="1:7" ht="25.5" customHeight="1" x14ac:dyDescent="0.25">
      <c r="A27" s="57" t="s">
        <v>103</v>
      </c>
      <c r="B27" s="33" t="s">
        <v>55</v>
      </c>
      <c r="C27" s="14" t="s">
        <v>129</v>
      </c>
      <c r="D27" s="22">
        <f>D28+D30</f>
        <v>1246.1769999999999</v>
      </c>
      <c r="E27" s="98">
        <f t="shared" ref="E27:G27" si="9">E28+E30</f>
        <v>1229.97532</v>
      </c>
      <c r="F27" s="100">
        <f t="shared" si="1"/>
        <v>98.69988934156224</v>
      </c>
      <c r="G27" s="22">
        <f t="shared" si="9"/>
        <v>16.201680000000067</v>
      </c>
    </row>
    <row r="28" spans="1:7" ht="33.75" customHeight="1" x14ac:dyDescent="0.25">
      <c r="A28" s="58" t="s">
        <v>136</v>
      </c>
      <c r="B28" s="33" t="s">
        <v>55</v>
      </c>
      <c r="C28" s="14" t="s">
        <v>137</v>
      </c>
      <c r="D28" s="22">
        <f>D29</f>
        <v>1078.77</v>
      </c>
      <c r="E28" s="98">
        <f t="shared" ref="E28:G28" si="10">E29</f>
        <v>1077.0080499999999</v>
      </c>
      <c r="F28" s="100">
        <f t="shared" si="1"/>
        <v>99.836670467291441</v>
      </c>
      <c r="G28" s="22">
        <f t="shared" si="10"/>
        <v>1.7619500000000698</v>
      </c>
    </row>
    <row r="29" spans="1:7" ht="15" customHeight="1" x14ac:dyDescent="0.25">
      <c r="A29" s="31" t="s">
        <v>138</v>
      </c>
      <c r="B29" s="32" t="s">
        <v>55</v>
      </c>
      <c r="C29" s="16" t="s">
        <v>139</v>
      </c>
      <c r="D29" s="23">
        <v>1078.77</v>
      </c>
      <c r="E29" s="24">
        <v>1077.0080499999999</v>
      </c>
      <c r="F29" s="119">
        <f t="shared" si="1"/>
        <v>99.836670467291441</v>
      </c>
      <c r="G29" s="23">
        <f>D29-E29</f>
        <v>1.7619500000000698</v>
      </c>
    </row>
    <row r="30" spans="1:7" ht="15" customHeight="1" x14ac:dyDescent="0.25">
      <c r="A30" s="58" t="s">
        <v>130</v>
      </c>
      <c r="B30" s="33" t="s">
        <v>55</v>
      </c>
      <c r="C30" s="14" t="s">
        <v>131</v>
      </c>
      <c r="D30" s="22">
        <f>D31</f>
        <v>167.40700000000001</v>
      </c>
      <c r="E30" s="98">
        <f t="shared" ref="E30:G30" si="11">E31</f>
        <v>152.96727000000001</v>
      </c>
      <c r="F30" s="100">
        <f t="shared" si="1"/>
        <v>91.374476575053606</v>
      </c>
      <c r="G30" s="22">
        <f t="shared" si="11"/>
        <v>14.439729999999997</v>
      </c>
    </row>
    <row r="31" spans="1:7" ht="15" customHeight="1" x14ac:dyDescent="0.25">
      <c r="A31" s="31" t="s">
        <v>132</v>
      </c>
      <c r="B31" s="32" t="s">
        <v>55</v>
      </c>
      <c r="C31" s="16" t="s">
        <v>133</v>
      </c>
      <c r="D31" s="23">
        <v>167.40700000000001</v>
      </c>
      <c r="E31" s="24">
        <v>152.96727000000001</v>
      </c>
      <c r="F31" s="119">
        <f t="shared" si="1"/>
        <v>91.374476575053606</v>
      </c>
      <c r="G31" s="23">
        <f>D31-E31</f>
        <v>14.439729999999997</v>
      </c>
    </row>
    <row r="32" spans="1:7" ht="15" customHeight="1" x14ac:dyDescent="0.25">
      <c r="A32" s="57" t="s">
        <v>140</v>
      </c>
      <c r="B32" s="33" t="s">
        <v>56</v>
      </c>
      <c r="C32" s="14" t="s">
        <v>129</v>
      </c>
      <c r="D32" s="22">
        <f>D33</f>
        <v>369.77739000000003</v>
      </c>
      <c r="E32" s="98">
        <f>E33</f>
        <v>339.72539</v>
      </c>
      <c r="F32" s="100">
        <f t="shared" si="1"/>
        <v>91.872948208109733</v>
      </c>
      <c r="G32" s="22">
        <f>G33</f>
        <v>30.051999999999992</v>
      </c>
    </row>
    <row r="33" spans="1:7" ht="24.75" customHeight="1" x14ac:dyDescent="0.25">
      <c r="A33" s="57" t="s">
        <v>103</v>
      </c>
      <c r="B33" s="33" t="s">
        <v>57</v>
      </c>
      <c r="C33" s="14" t="s">
        <v>129</v>
      </c>
      <c r="D33" s="22">
        <f>D34+D36+D38</f>
        <v>369.77739000000003</v>
      </c>
      <c r="E33" s="98">
        <f t="shared" ref="E33:G33" si="12">E34+E36+E38</f>
        <v>339.72539</v>
      </c>
      <c r="F33" s="100">
        <f t="shared" si="1"/>
        <v>91.872948208109733</v>
      </c>
      <c r="G33" s="22">
        <f t="shared" si="12"/>
        <v>30.051999999999992</v>
      </c>
    </row>
    <row r="34" spans="1:7" ht="24.75" customHeight="1" x14ac:dyDescent="0.25">
      <c r="A34" s="58" t="s">
        <v>136</v>
      </c>
      <c r="B34" s="33" t="s">
        <v>57</v>
      </c>
      <c r="C34" s="14" t="s">
        <v>137</v>
      </c>
      <c r="D34" s="22">
        <f>D35</f>
        <v>171.38439</v>
      </c>
      <c r="E34" s="98">
        <f t="shared" ref="E34:G34" si="13">E35</f>
        <v>171.38439</v>
      </c>
      <c r="F34" s="100">
        <f t="shared" si="1"/>
        <v>100</v>
      </c>
      <c r="G34" s="22">
        <f t="shared" si="13"/>
        <v>0</v>
      </c>
    </row>
    <row r="35" spans="1:7" ht="15" customHeight="1" x14ac:dyDescent="0.25">
      <c r="A35" s="31" t="s">
        <v>138</v>
      </c>
      <c r="B35" s="32" t="s">
        <v>57</v>
      </c>
      <c r="C35" s="16" t="s">
        <v>139</v>
      </c>
      <c r="D35" s="24">
        <v>171.38439</v>
      </c>
      <c r="E35" s="24">
        <v>171.38439</v>
      </c>
      <c r="F35" s="119">
        <f t="shared" si="1"/>
        <v>100</v>
      </c>
      <c r="G35" s="23">
        <f>D35-E35</f>
        <v>0</v>
      </c>
    </row>
    <row r="36" spans="1:7" ht="15" customHeight="1" x14ac:dyDescent="0.25">
      <c r="A36" s="58" t="s">
        <v>130</v>
      </c>
      <c r="B36" s="33" t="s">
        <v>57</v>
      </c>
      <c r="C36" s="14" t="s">
        <v>131</v>
      </c>
      <c r="D36" s="22">
        <f>D37</f>
        <v>170.04499999999999</v>
      </c>
      <c r="E36" s="98">
        <f t="shared" ref="E36:G36" si="14">E37</f>
        <v>139.99299999999999</v>
      </c>
      <c r="F36" s="100">
        <f t="shared" si="1"/>
        <v>82.32703108000824</v>
      </c>
      <c r="G36" s="22">
        <f t="shared" si="14"/>
        <v>30.051999999999992</v>
      </c>
    </row>
    <row r="37" spans="1:7" ht="15" customHeight="1" x14ac:dyDescent="0.25">
      <c r="A37" s="31" t="s">
        <v>132</v>
      </c>
      <c r="B37" s="32" t="s">
        <v>57</v>
      </c>
      <c r="C37" s="16" t="s">
        <v>133</v>
      </c>
      <c r="D37" s="23">
        <v>170.04499999999999</v>
      </c>
      <c r="E37" s="24">
        <v>139.99299999999999</v>
      </c>
      <c r="F37" s="119">
        <f t="shared" si="1"/>
        <v>82.32703108000824</v>
      </c>
      <c r="G37" s="23">
        <f>D37-E37</f>
        <v>30.051999999999992</v>
      </c>
    </row>
    <row r="38" spans="1:7" ht="15" customHeight="1" x14ac:dyDescent="0.25">
      <c r="A38" s="45" t="s">
        <v>144</v>
      </c>
      <c r="B38" s="33" t="s">
        <v>57</v>
      </c>
      <c r="C38" s="14">
        <v>800</v>
      </c>
      <c r="D38" s="22">
        <f>D39</f>
        <v>28.347999999999999</v>
      </c>
      <c r="E38" s="98">
        <f t="shared" ref="E38:G38" si="15">E39</f>
        <v>28.347999999999999</v>
      </c>
      <c r="F38" s="100">
        <f t="shared" si="1"/>
        <v>100</v>
      </c>
      <c r="G38" s="22">
        <f t="shared" si="15"/>
        <v>0</v>
      </c>
    </row>
    <row r="39" spans="1:7" ht="15" customHeight="1" x14ac:dyDescent="0.25">
      <c r="A39" s="34" t="s">
        <v>227</v>
      </c>
      <c r="B39" s="32" t="s">
        <v>57</v>
      </c>
      <c r="C39" s="16">
        <v>830</v>
      </c>
      <c r="D39" s="23">
        <v>28.347999999999999</v>
      </c>
      <c r="E39" s="24">
        <v>28.347999999999999</v>
      </c>
      <c r="F39" s="119">
        <f t="shared" si="1"/>
        <v>100</v>
      </c>
      <c r="G39" s="23">
        <f>D39-E39</f>
        <v>0</v>
      </c>
    </row>
    <row r="40" spans="1:7" ht="23.25" customHeight="1" x14ac:dyDescent="0.25">
      <c r="A40" s="57" t="s">
        <v>219</v>
      </c>
      <c r="B40" s="33" t="s">
        <v>62</v>
      </c>
      <c r="C40" s="14" t="s">
        <v>129</v>
      </c>
      <c r="D40" s="22">
        <f>D41</f>
        <v>3520.0043499999997</v>
      </c>
      <c r="E40" s="98">
        <f t="shared" ref="E40:G41" si="16">E41</f>
        <v>3418.6000600000002</v>
      </c>
      <c r="F40" s="100">
        <f t="shared" si="1"/>
        <v>97.119199866897915</v>
      </c>
      <c r="G40" s="22">
        <f t="shared" si="16"/>
        <v>101.40428999999969</v>
      </c>
    </row>
    <row r="41" spans="1:7" ht="15" customHeight="1" x14ac:dyDescent="0.25">
      <c r="A41" s="57" t="s">
        <v>141</v>
      </c>
      <c r="B41" s="33" t="s">
        <v>63</v>
      </c>
      <c r="C41" s="14" t="s">
        <v>129</v>
      </c>
      <c r="D41" s="22">
        <f>D42</f>
        <v>3520.0043499999997</v>
      </c>
      <c r="E41" s="98">
        <f t="shared" si="16"/>
        <v>3418.6000600000002</v>
      </c>
      <c r="F41" s="100">
        <f t="shared" si="1"/>
        <v>97.119199866897915</v>
      </c>
      <c r="G41" s="22">
        <f t="shared" si="16"/>
        <v>101.40428999999969</v>
      </c>
    </row>
    <row r="42" spans="1:7" ht="26.25" customHeight="1" x14ac:dyDescent="0.25">
      <c r="A42" s="57" t="s">
        <v>103</v>
      </c>
      <c r="B42" s="33" t="s">
        <v>64</v>
      </c>
      <c r="C42" s="14" t="s">
        <v>129</v>
      </c>
      <c r="D42" s="22">
        <f>D43+D45+D47</f>
        <v>3520.0043499999997</v>
      </c>
      <c r="E42" s="98">
        <f>E43+E45+E47</f>
        <v>3418.6000600000002</v>
      </c>
      <c r="F42" s="100">
        <f t="shared" si="1"/>
        <v>97.119199866897915</v>
      </c>
      <c r="G42" s="22">
        <f>G43+G45+G47</f>
        <v>101.40428999999969</v>
      </c>
    </row>
    <row r="43" spans="1:7" ht="35.25" customHeight="1" x14ac:dyDescent="0.25">
      <c r="A43" s="58" t="s">
        <v>136</v>
      </c>
      <c r="B43" s="33" t="s">
        <v>64</v>
      </c>
      <c r="C43" s="14" t="s">
        <v>137</v>
      </c>
      <c r="D43" s="22">
        <f>D44</f>
        <v>3221.5455499999998</v>
      </c>
      <c r="E43" s="98">
        <f>E44</f>
        <v>3198.4164700000001</v>
      </c>
      <c r="F43" s="100">
        <f t="shared" si="1"/>
        <v>99.282050194820314</v>
      </c>
      <c r="G43" s="22">
        <f>G44</f>
        <v>23.129079999999703</v>
      </c>
    </row>
    <row r="44" spans="1:7" ht="15" customHeight="1" x14ac:dyDescent="0.25">
      <c r="A44" s="31" t="s">
        <v>138</v>
      </c>
      <c r="B44" s="32" t="s">
        <v>64</v>
      </c>
      <c r="C44" s="16" t="s">
        <v>139</v>
      </c>
      <c r="D44" s="23">
        <v>3221.5455499999998</v>
      </c>
      <c r="E44" s="24">
        <v>3198.4164700000001</v>
      </c>
      <c r="F44" s="119">
        <f t="shared" si="1"/>
        <v>99.282050194820314</v>
      </c>
      <c r="G44" s="23">
        <f>D44-E44</f>
        <v>23.129079999999703</v>
      </c>
    </row>
    <row r="45" spans="1:7" ht="15" customHeight="1" x14ac:dyDescent="0.25">
      <c r="A45" s="58" t="s">
        <v>130</v>
      </c>
      <c r="B45" s="33" t="s">
        <v>64</v>
      </c>
      <c r="C45" s="14" t="s">
        <v>131</v>
      </c>
      <c r="D45" s="22">
        <f>D46</f>
        <v>261.4588</v>
      </c>
      <c r="E45" s="98">
        <f t="shared" ref="E45:G45" si="17">E46</f>
        <v>190.02368000000001</v>
      </c>
      <c r="F45" s="100">
        <f t="shared" si="1"/>
        <v>72.678249881052011</v>
      </c>
      <c r="G45" s="22">
        <f t="shared" si="17"/>
        <v>71.435119999999984</v>
      </c>
    </row>
    <row r="46" spans="1:7" ht="12.75" customHeight="1" x14ac:dyDescent="0.25">
      <c r="A46" s="31" t="s">
        <v>132</v>
      </c>
      <c r="B46" s="32" t="s">
        <v>64</v>
      </c>
      <c r="C46" s="16" t="s">
        <v>133</v>
      </c>
      <c r="D46" s="23">
        <v>261.4588</v>
      </c>
      <c r="E46" s="24">
        <v>190.02368000000001</v>
      </c>
      <c r="F46" s="119">
        <f t="shared" si="1"/>
        <v>72.678249881052011</v>
      </c>
      <c r="G46" s="23">
        <f>D46-E46</f>
        <v>71.435119999999984</v>
      </c>
    </row>
    <row r="47" spans="1:7" ht="15" customHeight="1" x14ac:dyDescent="0.25">
      <c r="A47" s="58" t="s">
        <v>144</v>
      </c>
      <c r="B47" s="33" t="s">
        <v>64</v>
      </c>
      <c r="C47" s="14" t="s">
        <v>145</v>
      </c>
      <c r="D47" s="22">
        <f>D48</f>
        <v>37</v>
      </c>
      <c r="E47" s="98">
        <f t="shared" ref="E47:G47" si="18">E48</f>
        <v>30.15991</v>
      </c>
      <c r="F47" s="100">
        <f t="shared" si="1"/>
        <v>81.513270270270269</v>
      </c>
      <c r="G47" s="22">
        <f t="shared" si="18"/>
        <v>6.84009</v>
      </c>
    </row>
    <row r="48" spans="1:7" ht="15" customHeight="1" x14ac:dyDescent="0.25">
      <c r="A48" s="31" t="s">
        <v>146</v>
      </c>
      <c r="B48" s="32" t="s">
        <v>64</v>
      </c>
      <c r="C48" s="16" t="s">
        <v>147</v>
      </c>
      <c r="D48" s="23">
        <v>37</v>
      </c>
      <c r="E48" s="24">
        <v>30.15991</v>
      </c>
      <c r="F48" s="119">
        <f t="shared" si="1"/>
        <v>81.513270270270269</v>
      </c>
      <c r="G48" s="23">
        <f>D48-E48</f>
        <v>6.84009</v>
      </c>
    </row>
    <row r="49" spans="1:7" ht="26.25" customHeight="1" x14ac:dyDescent="0.25">
      <c r="A49" s="57" t="s">
        <v>216</v>
      </c>
      <c r="B49" s="33" t="s">
        <v>148</v>
      </c>
      <c r="C49" s="14" t="s">
        <v>129</v>
      </c>
      <c r="D49" s="22">
        <f>D50+D57+D63</f>
        <v>777.37373000000002</v>
      </c>
      <c r="E49" s="98">
        <f>E50+E57+E63</f>
        <v>777.37373000000002</v>
      </c>
      <c r="F49" s="100">
        <f t="shared" si="1"/>
        <v>100</v>
      </c>
      <c r="G49" s="22">
        <f>G50+G57+G63</f>
        <v>0</v>
      </c>
    </row>
    <row r="50" spans="1:7" ht="27" customHeight="1" x14ac:dyDescent="0.25">
      <c r="A50" s="57" t="s">
        <v>149</v>
      </c>
      <c r="B50" s="33" t="s">
        <v>150</v>
      </c>
      <c r="C50" s="14" t="s">
        <v>129</v>
      </c>
      <c r="D50" s="22">
        <f>D54+D51</f>
        <v>280</v>
      </c>
      <c r="E50" s="98">
        <f t="shared" ref="E50" si="19">E54+E51</f>
        <v>280</v>
      </c>
      <c r="F50" s="100">
        <f t="shared" si="1"/>
        <v>100</v>
      </c>
      <c r="G50" s="22">
        <f>G54+G51</f>
        <v>0</v>
      </c>
    </row>
    <row r="51" spans="1:7" ht="13.5" customHeight="1" x14ac:dyDescent="0.25">
      <c r="A51" s="55" t="s">
        <v>228</v>
      </c>
      <c r="B51" s="33">
        <v>1215430</v>
      </c>
      <c r="C51" s="14"/>
      <c r="D51" s="22">
        <f>D52</f>
        <v>265.60000000000002</v>
      </c>
      <c r="E51" s="98">
        <f t="shared" ref="E51:G52" si="20">E52</f>
        <v>265.60000000000002</v>
      </c>
      <c r="F51" s="100">
        <f t="shared" si="1"/>
        <v>100</v>
      </c>
      <c r="G51" s="22">
        <f t="shared" si="20"/>
        <v>0</v>
      </c>
    </row>
    <row r="52" spans="1:7" ht="12" customHeight="1" x14ac:dyDescent="0.25">
      <c r="A52" s="55" t="s">
        <v>130</v>
      </c>
      <c r="B52" s="33">
        <v>1215430</v>
      </c>
      <c r="C52" s="14">
        <v>200</v>
      </c>
      <c r="D52" s="22">
        <f>D53</f>
        <v>265.60000000000002</v>
      </c>
      <c r="E52" s="98">
        <f t="shared" si="20"/>
        <v>265.60000000000002</v>
      </c>
      <c r="F52" s="100">
        <f t="shared" si="1"/>
        <v>100</v>
      </c>
      <c r="G52" s="22">
        <f t="shared" si="20"/>
        <v>0</v>
      </c>
    </row>
    <row r="53" spans="1:7" ht="14.25" customHeight="1" x14ac:dyDescent="0.25">
      <c r="A53" s="42" t="s">
        <v>132</v>
      </c>
      <c r="B53" s="32">
        <v>1215430</v>
      </c>
      <c r="C53" s="16">
        <v>240</v>
      </c>
      <c r="D53" s="23">
        <v>265.60000000000002</v>
      </c>
      <c r="E53" s="24">
        <v>265.60000000000002</v>
      </c>
      <c r="F53" s="119">
        <f t="shared" si="1"/>
        <v>100</v>
      </c>
      <c r="G53" s="23">
        <f>D53-E53</f>
        <v>0</v>
      </c>
    </row>
    <row r="54" spans="1:7" ht="15" customHeight="1" x14ac:dyDescent="0.25">
      <c r="A54" s="57" t="s">
        <v>116</v>
      </c>
      <c r="B54" s="33" t="s">
        <v>117</v>
      </c>
      <c r="C54" s="14" t="s">
        <v>129</v>
      </c>
      <c r="D54" s="22">
        <f>D55</f>
        <v>14.4</v>
      </c>
      <c r="E54" s="98">
        <f t="shared" ref="E54:G55" si="21">E55</f>
        <v>14.4</v>
      </c>
      <c r="F54" s="100">
        <f t="shared" si="1"/>
        <v>100</v>
      </c>
      <c r="G54" s="22">
        <f t="shared" si="21"/>
        <v>0</v>
      </c>
    </row>
    <row r="55" spans="1:7" ht="15" customHeight="1" x14ac:dyDescent="0.25">
      <c r="A55" s="58" t="s">
        <v>130</v>
      </c>
      <c r="B55" s="33" t="s">
        <v>117</v>
      </c>
      <c r="C55" s="14" t="s">
        <v>131</v>
      </c>
      <c r="D55" s="22">
        <f>D56</f>
        <v>14.4</v>
      </c>
      <c r="E55" s="98">
        <f t="shared" si="21"/>
        <v>14.4</v>
      </c>
      <c r="F55" s="100">
        <f t="shared" si="1"/>
        <v>100</v>
      </c>
      <c r="G55" s="22">
        <f t="shared" si="21"/>
        <v>0</v>
      </c>
    </row>
    <row r="56" spans="1:7" ht="15" customHeight="1" x14ac:dyDescent="0.25">
      <c r="A56" s="31" t="s">
        <v>132</v>
      </c>
      <c r="B56" s="32" t="s">
        <v>117</v>
      </c>
      <c r="C56" s="16" t="s">
        <v>133</v>
      </c>
      <c r="D56" s="23">
        <v>14.4</v>
      </c>
      <c r="E56" s="24">
        <v>14.4</v>
      </c>
      <c r="F56" s="119">
        <f t="shared" si="1"/>
        <v>100</v>
      </c>
      <c r="G56" s="23">
        <f>D56-E56</f>
        <v>0</v>
      </c>
    </row>
    <row r="57" spans="1:7" ht="15" customHeight="1" x14ac:dyDescent="0.25">
      <c r="A57" s="57" t="s">
        <v>151</v>
      </c>
      <c r="B57" s="33" t="s">
        <v>152</v>
      </c>
      <c r="C57" s="14" t="s">
        <v>129</v>
      </c>
      <c r="D57" s="22">
        <f>D58</f>
        <v>412.37372999999997</v>
      </c>
      <c r="E57" s="98">
        <f>E58</f>
        <v>412.37372999999997</v>
      </c>
      <c r="F57" s="100">
        <f t="shared" ref="F57:F113" si="22">E57/D57*100</f>
        <v>100</v>
      </c>
      <c r="G57" s="22">
        <f t="shared" ref="E57:G59" si="23">G58</f>
        <v>0</v>
      </c>
    </row>
    <row r="58" spans="1:7" ht="34.5" customHeight="1" x14ac:dyDescent="0.25">
      <c r="A58" s="57" t="s">
        <v>217</v>
      </c>
      <c r="B58" s="33" t="s">
        <v>86</v>
      </c>
      <c r="C58" s="14" t="s">
        <v>129</v>
      </c>
      <c r="D58" s="22">
        <f>D59+D61</f>
        <v>412.37372999999997</v>
      </c>
      <c r="E58" s="98">
        <f t="shared" ref="E58" si="24">E59+E61</f>
        <v>412.37372999999997</v>
      </c>
      <c r="F58" s="100">
        <f t="shared" si="22"/>
        <v>100</v>
      </c>
      <c r="G58" s="22">
        <f>G59+G61</f>
        <v>0</v>
      </c>
    </row>
    <row r="59" spans="1:7" ht="15" customHeight="1" x14ac:dyDescent="0.25">
      <c r="A59" s="58" t="s">
        <v>130</v>
      </c>
      <c r="B59" s="33" t="s">
        <v>86</v>
      </c>
      <c r="C59" s="14" t="s">
        <v>131</v>
      </c>
      <c r="D59" s="22">
        <f>D60</f>
        <v>358.56387999999998</v>
      </c>
      <c r="E59" s="98">
        <f t="shared" si="23"/>
        <v>358.56387999999998</v>
      </c>
      <c r="F59" s="100">
        <f t="shared" si="22"/>
        <v>100</v>
      </c>
      <c r="G59" s="22">
        <f t="shared" si="23"/>
        <v>0</v>
      </c>
    </row>
    <row r="60" spans="1:7" ht="15" customHeight="1" x14ac:dyDescent="0.25">
      <c r="A60" s="31" t="s">
        <v>132</v>
      </c>
      <c r="B60" s="32" t="s">
        <v>86</v>
      </c>
      <c r="C60" s="16" t="s">
        <v>133</v>
      </c>
      <c r="D60" s="23">
        <v>358.56387999999998</v>
      </c>
      <c r="E60" s="23">
        <v>358.56387999999998</v>
      </c>
      <c r="F60" s="119">
        <f t="shared" si="22"/>
        <v>100</v>
      </c>
      <c r="G60" s="23">
        <f>D60-E60</f>
        <v>0</v>
      </c>
    </row>
    <row r="61" spans="1:7" ht="24.75" customHeight="1" x14ac:dyDescent="0.25">
      <c r="A61" s="45" t="s">
        <v>223</v>
      </c>
      <c r="B61" s="33" t="s">
        <v>86</v>
      </c>
      <c r="C61" s="14">
        <v>600</v>
      </c>
      <c r="D61" s="23">
        <f>D62</f>
        <v>53.809849999999997</v>
      </c>
      <c r="E61" s="24">
        <f t="shared" ref="E61:G61" si="25">E62</f>
        <v>53.809849999999997</v>
      </c>
      <c r="F61" s="100">
        <f t="shared" si="22"/>
        <v>100</v>
      </c>
      <c r="G61" s="23">
        <f t="shared" si="25"/>
        <v>0</v>
      </c>
    </row>
    <row r="62" spans="1:7" ht="23.25" customHeight="1" x14ac:dyDescent="0.25">
      <c r="A62" s="34" t="s">
        <v>224</v>
      </c>
      <c r="B62" s="32" t="s">
        <v>86</v>
      </c>
      <c r="C62" s="16">
        <v>630</v>
      </c>
      <c r="D62" s="23">
        <v>53.809849999999997</v>
      </c>
      <c r="E62" s="23">
        <v>53.809849999999997</v>
      </c>
      <c r="F62" s="119">
        <f t="shared" si="22"/>
        <v>100</v>
      </c>
      <c r="G62" s="23">
        <f>D62-E62</f>
        <v>0</v>
      </c>
    </row>
    <row r="63" spans="1:7" ht="15" customHeight="1" x14ac:dyDescent="0.25">
      <c r="A63" s="57" t="s">
        <v>153</v>
      </c>
      <c r="B63" s="33" t="s">
        <v>154</v>
      </c>
      <c r="C63" s="14" t="s">
        <v>129</v>
      </c>
      <c r="D63" s="22">
        <f>D64</f>
        <v>85</v>
      </c>
      <c r="E63" s="98">
        <f t="shared" ref="E63:G65" si="26">E64</f>
        <v>85</v>
      </c>
      <c r="F63" s="100">
        <f t="shared" si="22"/>
        <v>100</v>
      </c>
      <c r="G63" s="22">
        <f t="shared" si="26"/>
        <v>0</v>
      </c>
    </row>
    <row r="64" spans="1:7" ht="37.5" customHeight="1" x14ac:dyDescent="0.25">
      <c r="A64" s="57" t="s">
        <v>220</v>
      </c>
      <c r="B64" s="33" t="s">
        <v>85</v>
      </c>
      <c r="C64" s="14" t="s">
        <v>129</v>
      </c>
      <c r="D64" s="22">
        <f>D65</f>
        <v>85</v>
      </c>
      <c r="E64" s="98">
        <f t="shared" si="26"/>
        <v>85</v>
      </c>
      <c r="F64" s="100">
        <f t="shared" si="22"/>
        <v>100</v>
      </c>
      <c r="G64" s="22">
        <f t="shared" si="26"/>
        <v>0</v>
      </c>
    </row>
    <row r="65" spans="1:7" ht="15" customHeight="1" x14ac:dyDescent="0.25">
      <c r="A65" s="58" t="s">
        <v>130</v>
      </c>
      <c r="B65" s="33" t="s">
        <v>85</v>
      </c>
      <c r="C65" s="14" t="s">
        <v>131</v>
      </c>
      <c r="D65" s="22">
        <f>D66</f>
        <v>85</v>
      </c>
      <c r="E65" s="98">
        <f t="shared" si="26"/>
        <v>85</v>
      </c>
      <c r="F65" s="100">
        <f t="shared" si="22"/>
        <v>100</v>
      </c>
      <c r="G65" s="22">
        <f t="shared" si="26"/>
        <v>0</v>
      </c>
    </row>
    <row r="66" spans="1:7" ht="34.5" customHeight="1" x14ac:dyDescent="0.25">
      <c r="A66" s="31" t="s">
        <v>132</v>
      </c>
      <c r="B66" s="32" t="s">
        <v>85</v>
      </c>
      <c r="C66" s="16" t="s">
        <v>133</v>
      </c>
      <c r="D66" s="23">
        <v>85</v>
      </c>
      <c r="E66" s="24">
        <v>85</v>
      </c>
      <c r="F66" s="136">
        <f t="shared" si="22"/>
        <v>100</v>
      </c>
      <c r="G66" s="23">
        <f>D66-E66</f>
        <v>0</v>
      </c>
    </row>
    <row r="67" spans="1:7" ht="27" customHeight="1" x14ac:dyDescent="0.25">
      <c r="A67" s="57" t="s">
        <v>208</v>
      </c>
      <c r="B67" s="33" t="s">
        <v>155</v>
      </c>
      <c r="C67" s="14" t="s">
        <v>129</v>
      </c>
      <c r="D67" s="22">
        <f>D68+D81</f>
        <v>95</v>
      </c>
      <c r="E67" s="98">
        <f>E68+E81</f>
        <v>95</v>
      </c>
      <c r="F67" s="135">
        <f t="shared" si="22"/>
        <v>100</v>
      </c>
      <c r="G67" s="22">
        <f>G68+G81</f>
        <v>0</v>
      </c>
    </row>
    <row r="68" spans="1:7" ht="15" customHeight="1" x14ac:dyDescent="0.25">
      <c r="A68" s="57" t="s">
        <v>156</v>
      </c>
      <c r="B68" s="33" t="s">
        <v>157</v>
      </c>
      <c r="C68" s="14" t="s">
        <v>129</v>
      </c>
      <c r="D68" s="22">
        <f>D72+D69+D75+D78</f>
        <v>91</v>
      </c>
      <c r="E68" s="98">
        <f>E72+E69+E75+E78</f>
        <v>91</v>
      </c>
      <c r="F68" s="100">
        <f t="shared" si="22"/>
        <v>100</v>
      </c>
      <c r="G68" s="22">
        <f>+G72+G69+G75+G78</f>
        <v>0</v>
      </c>
    </row>
    <row r="69" spans="1:7" ht="15" customHeight="1" x14ac:dyDescent="0.25">
      <c r="A69" s="45" t="s">
        <v>120</v>
      </c>
      <c r="B69" s="33">
        <v>1312108</v>
      </c>
      <c r="C69" s="14"/>
      <c r="D69" s="22">
        <f t="shared" ref="D69:G70" si="27">D70</f>
        <v>8.1999999999999993</v>
      </c>
      <c r="E69" s="98">
        <f t="shared" si="27"/>
        <v>8.1999999999999993</v>
      </c>
      <c r="F69" s="100">
        <f t="shared" si="22"/>
        <v>100</v>
      </c>
      <c r="G69" s="22">
        <f t="shared" si="27"/>
        <v>0</v>
      </c>
    </row>
    <row r="70" spans="1:7" ht="16.5" customHeight="1" x14ac:dyDescent="0.25">
      <c r="A70" s="45" t="s">
        <v>130</v>
      </c>
      <c r="B70" s="33">
        <v>1312108</v>
      </c>
      <c r="C70" s="14">
        <v>200</v>
      </c>
      <c r="D70" s="98">
        <f t="shared" si="27"/>
        <v>8.1999999999999993</v>
      </c>
      <c r="E70" s="98">
        <f t="shared" si="27"/>
        <v>8.1999999999999993</v>
      </c>
      <c r="F70" s="100">
        <f t="shared" si="22"/>
        <v>100</v>
      </c>
      <c r="G70" s="22">
        <f t="shared" si="27"/>
        <v>0</v>
      </c>
    </row>
    <row r="71" spans="1:7" ht="15.75" customHeight="1" x14ac:dyDescent="0.25">
      <c r="A71" s="34" t="s">
        <v>132</v>
      </c>
      <c r="B71" s="32">
        <v>1312108</v>
      </c>
      <c r="C71" s="16">
        <v>240</v>
      </c>
      <c r="D71" s="23">
        <v>8.1999999999999993</v>
      </c>
      <c r="E71" s="24">
        <v>8.1999999999999993</v>
      </c>
      <c r="F71" s="119">
        <f t="shared" si="22"/>
        <v>100</v>
      </c>
      <c r="G71" s="23">
        <f>D71-E71</f>
        <v>0</v>
      </c>
    </row>
    <row r="72" spans="1:7" ht="60" customHeight="1" x14ac:dyDescent="0.25">
      <c r="A72" s="57" t="s">
        <v>109</v>
      </c>
      <c r="B72" s="33" t="s">
        <v>110</v>
      </c>
      <c r="C72" s="14" t="s">
        <v>129</v>
      </c>
      <c r="D72" s="22">
        <f>D73</f>
        <v>40</v>
      </c>
      <c r="E72" s="98">
        <f t="shared" ref="E72:G73" si="28">E73</f>
        <v>40</v>
      </c>
      <c r="F72" s="135">
        <f t="shared" si="22"/>
        <v>100</v>
      </c>
      <c r="G72" s="22">
        <f t="shared" si="28"/>
        <v>0</v>
      </c>
    </row>
    <row r="73" spans="1:7" ht="15" customHeight="1" x14ac:dyDescent="0.25">
      <c r="A73" s="58" t="s">
        <v>130</v>
      </c>
      <c r="B73" s="33" t="s">
        <v>110</v>
      </c>
      <c r="C73" s="14" t="s">
        <v>131</v>
      </c>
      <c r="D73" s="22">
        <f>D74</f>
        <v>40</v>
      </c>
      <c r="E73" s="98">
        <f t="shared" si="28"/>
        <v>40</v>
      </c>
      <c r="F73" s="100">
        <f t="shared" si="22"/>
        <v>100</v>
      </c>
      <c r="G73" s="22">
        <f t="shared" si="28"/>
        <v>0</v>
      </c>
    </row>
    <row r="74" spans="1:7" ht="15" customHeight="1" x14ac:dyDescent="0.25">
      <c r="A74" s="31" t="s">
        <v>132</v>
      </c>
      <c r="B74" s="32" t="s">
        <v>110</v>
      </c>
      <c r="C74" s="16" t="s">
        <v>133</v>
      </c>
      <c r="D74" s="23">
        <v>40</v>
      </c>
      <c r="E74" s="24">
        <v>40</v>
      </c>
      <c r="F74" s="119">
        <f t="shared" si="22"/>
        <v>100</v>
      </c>
      <c r="G74" s="23">
        <f>D74-E74</f>
        <v>0</v>
      </c>
    </row>
    <row r="75" spans="1:7" ht="48.75" customHeight="1" x14ac:dyDescent="0.25">
      <c r="A75" s="45" t="s">
        <v>243</v>
      </c>
      <c r="B75" s="33">
        <v>1315463</v>
      </c>
      <c r="C75" s="14"/>
      <c r="D75" s="22">
        <f>D76</f>
        <v>30</v>
      </c>
      <c r="E75" s="98">
        <f t="shared" ref="E75:G76" si="29">E76</f>
        <v>30</v>
      </c>
      <c r="F75" s="135">
        <f t="shared" si="22"/>
        <v>100</v>
      </c>
      <c r="G75" s="22">
        <f t="shared" si="29"/>
        <v>0</v>
      </c>
    </row>
    <row r="76" spans="1:7" ht="38.25" customHeight="1" x14ac:dyDescent="0.25">
      <c r="A76" s="45" t="s">
        <v>136</v>
      </c>
      <c r="B76" s="33">
        <v>1315463</v>
      </c>
      <c r="C76" s="14">
        <v>100</v>
      </c>
      <c r="D76" s="22">
        <f>D77</f>
        <v>30</v>
      </c>
      <c r="E76" s="98">
        <f t="shared" si="29"/>
        <v>30</v>
      </c>
      <c r="F76" s="135">
        <f t="shared" si="22"/>
        <v>100</v>
      </c>
      <c r="G76" s="22">
        <f t="shared" si="29"/>
        <v>0</v>
      </c>
    </row>
    <row r="77" spans="1:7" ht="13.5" customHeight="1" x14ac:dyDescent="0.25">
      <c r="A77" s="34" t="s">
        <v>138</v>
      </c>
      <c r="B77" s="32">
        <v>1315463</v>
      </c>
      <c r="C77" s="16">
        <v>110</v>
      </c>
      <c r="D77" s="23">
        <v>30</v>
      </c>
      <c r="E77" s="24">
        <v>30</v>
      </c>
      <c r="F77" s="119">
        <f t="shared" si="22"/>
        <v>100</v>
      </c>
      <c r="G77" s="23">
        <f>D77-E77</f>
        <v>0</v>
      </c>
    </row>
    <row r="78" spans="1:7" ht="13.5" customHeight="1" x14ac:dyDescent="0.25">
      <c r="A78" s="45" t="s">
        <v>116</v>
      </c>
      <c r="B78" s="33">
        <v>1317060</v>
      </c>
      <c r="C78" s="14"/>
      <c r="D78" s="22">
        <f>D79</f>
        <v>12.8</v>
      </c>
      <c r="E78" s="98">
        <f t="shared" ref="E78:G79" si="30">E79</f>
        <v>12.8</v>
      </c>
      <c r="F78" s="100">
        <f t="shared" si="22"/>
        <v>100</v>
      </c>
      <c r="G78" s="22">
        <f t="shared" si="30"/>
        <v>0</v>
      </c>
    </row>
    <row r="79" spans="1:7" ht="14.25" customHeight="1" x14ac:dyDescent="0.25">
      <c r="A79" s="45" t="s">
        <v>130</v>
      </c>
      <c r="B79" s="33">
        <v>1317060</v>
      </c>
      <c r="C79" s="14">
        <v>200</v>
      </c>
      <c r="D79" s="22">
        <f>D80</f>
        <v>12.8</v>
      </c>
      <c r="E79" s="98">
        <f t="shared" si="30"/>
        <v>12.8</v>
      </c>
      <c r="F79" s="100">
        <f t="shared" si="22"/>
        <v>100</v>
      </c>
      <c r="G79" s="22">
        <f t="shared" si="30"/>
        <v>0</v>
      </c>
    </row>
    <row r="80" spans="1:7" ht="17.25" customHeight="1" x14ac:dyDescent="0.25">
      <c r="A80" s="34" t="s">
        <v>132</v>
      </c>
      <c r="B80" s="32">
        <v>1317060</v>
      </c>
      <c r="C80" s="16">
        <v>240</v>
      </c>
      <c r="D80" s="23">
        <v>12.8</v>
      </c>
      <c r="E80" s="24">
        <v>12.8</v>
      </c>
      <c r="F80" s="119">
        <f t="shared" si="22"/>
        <v>100</v>
      </c>
      <c r="G80" s="23">
        <f>D80-E80</f>
        <v>0</v>
      </c>
    </row>
    <row r="81" spans="1:7" ht="25.5" customHeight="1" x14ac:dyDescent="0.25">
      <c r="A81" s="57" t="s">
        <v>158</v>
      </c>
      <c r="B81" s="33" t="s">
        <v>159</v>
      </c>
      <c r="C81" s="14" t="s">
        <v>129</v>
      </c>
      <c r="D81" s="22">
        <f>D82</f>
        <v>4</v>
      </c>
      <c r="E81" s="98">
        <f t="shared" ref="E81:G83" si="31">E82</f>
        <v>4</v>
      </c>
      <c r="F81" s="100">
        <f t="shared" si="22"/>
        <v>100</v>
      </c>
      <c r="G81" s="22">
        <f t="shared" si="31"/>
        <v>0</v>
      </c>
    </row>
    <row r="82" spans="1:7" ht="15" customHeight="1" x14ac:dyDescent="0.25">
      <c r="A82" s="57" t="s">
        <v>101</v>
      </c>
      <c r="B82" s="33" t="s">
        <v>74</v>
      </c>
      <c r="C82" s="14" t="s">
        <v>129</v>
      </c>
      <c r="D82" s="22">
        <f>D83</f>
        <v>4</v>
      </c>
      <c r="E82" s="98">
        <f t="shared" si="31"/>
        <v>4</v>
      </c>
      <c r="F82" s="100">
        <f t="shared" si="22"/>
        <v>100</v>
      </c>
      <c r="G82" s="22">
        <f t="shared" si="31"/>
        <v>0</v>
      </c>
    </row>
    <row r="83" spans="1:7" ht="24" customHeight="1" x14ac:dyDescent="0.25">
      <c r="A83" s="58" t="s">
        <v>130</v>
      </c>
      <c r="B83" s="33" t="s">
        <v>74</v>
      </c>
      <c r="C83" s="14" t="s">
        <v>131</v>
      </c>
      <c r="D83" s="22">
        <f>D84</f>
        <v>4</v>
      </c>
      <c r="E83" s="98">
        <f t="shared" si="31"/>
        <v>4</v>
      </c>
      <c r="F83" s="100">
        <f t="shared" si="22"/>
        <v>100</v>
      </c>
      <c r="G83" s="22">
        <f t="shared" si="31"/>
        <v>0</v>
      </c>
    </row>
    <row r="84" spans="1:7" ht="16.5" customHeight="1" x14ac:dyDescent="0.25">
      <c r="A84" s="31" t="s">
        <v>132</v>
      </c>
      <c r="B84" s="32" t="s">
        <v>74</v>
      </c>
      <c r="C84" s="16" t="s">
        <v>133</v>
      </c>
      <c r="D84" s="23">
        <v>4</v>
      </c>
      <c r="E84" s="24">
        <v>4</v>
      </c>
      <c r="F84" s="119">
        <f t="shared" si="22"/>
        <v>100</v>
      </c>
      <c r="G84" s="23">
        <f>D84-E84</f>
        <v>0</v>
      </c>
    </row>
    <row r="85" spans="1:7" ht="23.25" customHeight="1" x14ac:dyDescent="0.25">
      <c r="A85" s="57" t="s">
        <v>206</v>
      </c>
      <c r="B85" s="33" t="s">
        <v>160</v>
      </c>
      <c r="C85" s="14" t="s">
        <v>129</v>
      </c>
      <c r="D85" s="22">
        <f>D86+D93</f>
        <v>248.2</v>
      </c>
      <c r="E85" s="98">
        <f t="shared" ref="E85:G85" si="32">E86+E93</f>
        <v>238.2</v>
      </c>
      <c r="F85" s="100">
        <f t="shared" si="22"/>
        <v>95.970991136180501</v>
      </c>
      <c r="G85" s="22">
        <f t="shared" si="32"/>
        <v>10</v>
      </c>
    </row>
    <row r="86" spans="1:7" ht="26.25" customHeight="1" x14ac:dyDescent="0.25">
      <c r="A86" s="57" t="s">
        <v>161</v>
      </c>
      <c r="B86" s="33" t="s">
        <v>162</v>
      </c>
      <c r="C86" s="14" t="s">
        <v>129</v>
      </c>
      <c r="D86" s="22">
        <f>D87+D90</f>
        <v>246.2</v>
      </c>
      <c r="E86" s="98">
        <f t="shared" ref="E86:G86" si="33">E87+E90</f>
        <v>236.2</v>
      </c>
      <c r="F86" s="100">
        <f t="shared" si="22"/>
        <v>95.938261575954513</v>
      </c>
      <c r="G86" s="22">
        <f t="shared" si="33"/>
        <v>10</v>
      </c>
    </row>
    <row r="87" spans="1:7" ht="25.5" customHeight="1" x14ac:dyDescent="0.25">
      <c r="A87" s="57" t="s">
        <v>213</v>
      </c>
      <c r="B87" s="33" t="s">
        <v>81</v>
      </c>
      <c r="C87" s="14" t="s">
        <v>129</v>
      </c>
      <c r="D87" s="22">
        <f>D88</f>
        <v>6.2</v>
      </c>
      <c r="E87" s="98">
        <f t="shared" ref="E87:G88" si="34">E88</f>
        <v>6.2</v>
      </c>
      <c r="F87" s="100">
        <f t="shared" si="22"/>
        <v>100</v>
      </c>
      <c r="G87" s="22">
        <f t="shared" si="34"/>
        <v>0</v>
      </c>
    </row>
    <row r="88" spans="1:7" ht="24.75" customHeight="1" x14ac:dyDescent="0.25">
      <c r="A88" s="58" t="s">
        <v>130</v>
      </c>
      <c r="B88" s="33" t="s">
        <v>81</v>
      </c>
      <c r="C88" s="14" t="s">
        <v>131</v>
      </c>
      <c r="D88" s="22">
        <f>D89</f>
        <v>6.2</v>
      </c>
      <c r="E88" s="98">
        <f t="shared" si="34"/>
        <v>6.2</v>
      </c>
      <c r="F88" s="100">
        <f t="shared" si="22"/>
        <v>100</v>
      </c>
      <c r="G88" s="22">
        <f t="shared" si="34"/>
        <v>0</v>
      </c>
    </row>
    <row r="89" spans="1:7" ht="18" customHeight="1" x14ac:dyDescent="0.25">
      <c r="A89" s="31" t="s">
        <v>132</v>
      </c>
      <c r="B89" s="32" t="s">
        <v>81</v>
      </c>
      <c r="C89" s="16" t="s">
        <v>133</v>
      </c>
      <c r="D89" s="23">
        <v>6.2</v>
      </c>
      <c r="E89" s="24">
        <v>6.2</v>
      </c>
      <c r="F89" s="119">
        <f t="shared" si="22"/>
        <v>100</v>
      </c>
      <c r="G89" s="22">
        <f>D89-E89</f>
        <v>0</v>
      </c>
    </row>
    <row r="90" spans="1:7" ht="15" customHeight="1" x14ac:dyDescent="0.25">
      <c r="A90" s="57" t="s">
        <v>99</v>
      </c>
      <c r="B90" s="33" t="s">
        <v>72</v>
      </c>
      <c r="C90" s="14" t="s">
        <v>129</v>
      </c>
      <c r="D90" s="22">
        <f>D91</f>
        <v>240</v>
      </c>
      <c r="E90" s="98">
        <f t="shared" ref="E90:G91" si="35">E91</f>
        <v>230</v>
      </c>
      <c r="F90" s="100">
        <f t="shared" si="22"/>
        <v>95.833333333333343</v>
      </c>
      <c r="G90" s="22">
        <f t="shared" si="35"/>
        <v>10</v>
      </c>
    </row>
    <row r="91" spans="1:7" ht="15" customHeight="1" x14ac:dyDescent="0.25">
      <c r="A91" s="58" t="s">
        <v>144</v>
      </c>
      <c r="B91" s="33" t="s">
        <v>72</v>
      </c>
      <c r="C91" s="14" t="s">
        <v>145</v>
      </c>
      <c r="D91" s="22">
        <f>D92</f>
        <v>240</v>
      </c>
      <c r="E91" s="98">
        <f t="shared" si="35"/>
        <v>230</v>
      </c>
      <c r="F91" s="100">
        <f t="shared" si="22"/>
        <v>95.833333333333343</v>
      </c>
      <c r="G91" s="22">
        <f t="shared" si="35"/>
        <v>10</v>
      </c>
    </row>
    <row r="92" spans="1:7" ht="15" customHeight="1" x14ac:dyDescent="0.25">
      <c r="A92" s="31" t="s">
        <v>100</v>
      </c>
      <c r="B92" s="32" t="s">
        <v>72</v>
      </c>
      <c r="C92" s="16" t="s">
        <v>73</v>
      </c>
      <c r="D92" s="23">
        <v>240</v>
      </c>
      <c r="E92" s="24">
        <v>230</v>
      </c>
      <c r="F92" s="119">
        <f t="shared" si="22"/>
        <v>95.833333333333343</v>
      </c>
      <c r="G92" s="23">
        <f>D92-E92</f>
        <v>10</v>
      </c>
    </row>
    <row r="93" spans="1:7" ht="15" customHeight="1" x14ac:dyDescent="0.25">
      <c r="A93" s="57" t="s">
        <v>163</v>
      </c>
      <c r="B93" s="33" t="s">
        <v>164</v>
      </c>
      <c r="C93" s="14" t="s">
        <v>129</v>
      </c>
      <c r="D93" s="22">
        <f>D94</f>
        <v>2</v>
      </c>
      <c r="E93" s="98">
        <f t="shared" ref="E93:G95" si="36">E94</f>
        <v>2</v>
      </c>
      <c r="F93" s="100">
        <f t="shared" si="22"/>
        <v>100</v>
      </c>
      <c r="G93" s="22">
        <f t="shared" si="36"/>
        <v>0</v>
      </c>
    </row>
    <row r="94" spans="1:7" ht="15" customHeight="1" x14ac:dyDescent="0.25">
      <c r="A94" s="57" t="s">
        <v>214</v>
      </c>
      <c r="B94" s="33" t="s">
        <v>82</v>
      </c>
      <c r="C94" s="14" t="s">
        <v>129</v>
      </c>
      <c r="D94" s="22">
        <f>D95</f>
        <v>2</v>
      </c>
      <c r="E94" s="98">
        <f t="shared" si="36"/>
        <v>2</v>
      </c>
      <c r="F94" s="100">
        <f t="shared" si="22"/>
        <v>100</v>
      </c>
      <c r="G94" s="22">
        <f t="shared" si="36"/>
        <v>0</v>
      </c>
    </row>
    <row r="95" spans="1:7" ht="15" customHeight="1" x14ac:dyDescent="0.25">
      <c r="A95" s="58" t="s">
        <v>130</v>
      </c>
      <c r="B95" s="33" t="s">
        <v>82</v>
      </c>
      <c r="C95" s="14" t="s">
        <v>131</v>
      </c>
      <c r="D95" s="22">
        <f>D96</f>
        <v>2</v>
      </c>
      <c r="E95" s="98">
        <f t="shared" si="36"/>
        <v>2</v>
      </c>
      <c r="F95" s="100">
        <f t="shared" si="22"/>
        <v>100</v>
      </c>
      <c r="G95" s="22">
        <f t="shared" si="36"/>
        <v>0</v>
      </c>
    </row>
    <row r="96" spans="1:7" ht="16.5" customHeight="1" x14ac:dyDescent="0.25">
      <c r="A96" s="31" t="s">
        <v>132</v>
      </c>
      <c r="B96" s="32" t="s">
        <v>82</v>
      </c>
      <c r="C96" s="16" t="s">
        <v>133</v>
      </c>
      <c r="D96" s="23">
        <v>2</v>
      </c>
      <c r="E96" s="24">
        <v>2</v>
      </c>
      <c r="F96" s="119">
        <f t="shared" si="22"/>
        <v>100</v>
      </c>
      <c r="G96" s="23">
        <f>D96-E96</f>
        <v>0</v>
      </c>
    </row>
    <row r="97" spans="1:7" ht="27.75" customHeight="1" x14ac:dyDescent="0.25">
      <c r="A97" s="57" t="s">
        <v>209</v>
      </c>
      <c r="B97" s="33" t="s">
        <v>165</v>
      </c>
      <c r="C97" s="14" t="s">
        <v>129</v>
      </c>
      <c r="D97" s="22">
        <f t="shared" ref="D97:G100" si="37">D98</f>
        <v>10.98226</v>
      </c>
      <c r="E97" s="98">
        <f t="shared" si="37"/>
        <v>10.98226</v>
      </c>
      <c r="F97" s="100">
        <f t="shared" si="22"/>
        <v>100</v>
      </c>
      <c r="G97" s="22">
        <f t="shared" si="37"/>
        <v>0</v>
      </c>
    </row>
    <row r="98" spans="1:7" ht="15" customHeight="1" x14ac:dyDescent="0.25">
      <c r="A98" s="57" t="s">
        <v>166</v>
      </c>
      <c r="B98" s="33" t="s">
        <v>167</v>
      </c>
      <c r="C98" s="14" t="s">
        <v>129</v>
      </c>
      <c r="D98" s="22">
        <f t="shared" si="37"/>
        <v>10.98226</v>
      </c>
      <c r="E98" s="98">
        <f t="shared" si="37"/>
        <v>10.98226</v>
      </c>
      <c r="F98" s="100">
        <f t="shared" si="22"/>
        <v>100</v>
      </c>
      <c r="G98" s="22">
        <f t="shared" si="37"/>
        <v>0</v>
      </c>
    </row>
    <row r="99" spans="1:7" ht="15" customHeight="1" x14ac:dyDescent="0.25">
      <c r="A99" s="57" t="s">
        <v>101</v>
      </c>
      <c r="B99" s="33" t="s">
        <v>87</v>
      </c>
      <c r="C99" s="14" t="s">
        <v>129</v>
      </c>
      <c r="D99" s="22">
        <f t="shared" si="37"/>
        <v>10.98226</v>
      </c>
      <c r="E99" s="98">
        <f t="shared" si="37"/>
        <v>10.98226</v>
      </c>
      <c r="F99" s="100">
        <f t="shared" si="22"/>
        <v>100</v>
      </c>
      <c r="G99" s="22">
        <f t="shared" si="37"/>
        <v>0</v>
      </c>
    </row>
    <row r="100" spans="1:7" ht="15" customHeight="1" x14ac:dyDescent="0.25">
      <c r="A100" s="58" t="s">
        <v>130</v>
      </c>
      <c r="B100" s="33" t="s">
        <v>87</v>
      </c>
      <c r="C100" s="14" t="s">
        <v>131</v>
      </c>
      <c r="D100" s="22">
        <f t="shared" si="37"/>
        <v>10.98226</v>
      </c>
      <c r="E100" s="98">
        <f t="shared" si="37"/>
        <v>10.98226</v>
      </c>
      <c r="F100" s="100">
        <f t="shared" si="22"/>
        <v>100</v>
      </c>
      <c r="G100" s="22">
        <f t="shared" si="37"/>
        <v>0</v>
      </c>
    </row>
    <row r="101" spans="1:7" ht="14.25" customHeight="1" x14ac:dyDescent="0.25">
      <c r="A101" s="31" t="s">
        <v>132</v>
      </c>
      <c r="B101" s="32" t="s">
        <v>87</v>
      </c>
      <c r="C101" s="16" t="s">
        <v>133</v>
      </c>
      <c r="D101" s="23">
        <v>10.98226</v>
      </c>
      <c r="E101" s="23">
        <v>10.98226</v>
      </c>
      <c r="F101" s="119">
        <f t="shared" si="22"/>
        <v>100</v>
      </c>
      <c r="G101" s="23">
        <f>D101-E101</f>
        <v>0</v>
      </c>
    </row>
    <row r="102" spans="1:7" ht="15" customHeight="1" x14ac:dyDescent="0.25">
      <c r="A102" s="57" t="s">
        <v>215</v>
      </c>
      <c r="B102" s="33" t="s">
        <v>168</v>
      </c>
      <c r="C102" s="14" t="s">
        <v>129</v>
      </c>
      <c r="D102" s="22">
        <f>D103</f>
        <v>1082.0465799999999</v>
      </c>
      <c r="E102" s="98">
        <f t="shared" ref="E102" si="38">E103</f>
        <v>1080.16005</v>
      </c>
      <c r="F102" s="100">
        <f t="shared" si="22"/>
        <v>99.825651683128086</v>
      </c>
      <c r="G102" s="22">
        <f>G103</f>
        <v>1.8865300000000715</v>
      </c>
    </row>
    <row r="103" spans="1:7" ht="24" customHeight="1" x14ac:dyDescent="0.25">
      <c r="A103" s="57" t="s">
        <v>169</v>
      </c>
      <c r="B103" s="33" t="s">
        <v>170</v>
      </c>
      <c r="C103" s="14" t="s">
        <v>129</v>
      </c>
      <c r="D103" s="22">
        <f>D104+D107</f>
        <v>1082.0465799999999</v>
      </c>
      <c r="E103" s="98">
        <f t="shared" ref="E103:G103" si="39">E104+E107</f>
        <v>1080.16005</v>
      </c>
      <c r="F103" s="100">
        <f t="shared" si="22"/>
        <v>99.825651683128086</v>
      </c>
      <c r="G103" s="22">
        <f t="shared" si="39"/>
        <v>1.8865300000000715</v>
      </c>
    </row>
    <row r="104" spans="1:7" ht="24.75" customHeight="1" x14ac:dyDescent="0.25">
      <c r="A104" s="57" t="s">
        <v>103</v>
      </c>
      <c r="B104" s="33" t="s">
        <v>112</v>
      </c>
      <c r="C104" s="14" t="s">
        <v>129</v>
      </c>
      <c r="D104" s="22">
        <f>D105</f>
        <v>24.827999999999999</v>
      </c>
      <c r="E104" s="98">
        <f t="shared" ref="E104:G105" si="40">E105</f>
        <v>24.158480000000001</v>
      </c>
      <c r="F104" s="100">
        <f t="shared" si="22"/>
        <v>97.303367166102788</v>
      </c>
      <c r="G104" s="22">
        <f t="shared" si="40"/>
        <v>0.66951999999999856</v>
      </c>
    </row>
    <row r="105" spans="1:7" ht="15" customHeight="1" x14ac:dyDescent="0.25">
      <c r="A105" s="58" t="s">
        <v>130</v>
      </c>
      <c r="B105" s="33" t="s">
        <v>112</v>
      </c>
      <c r="C105" s="14" t="s">
        <v>131</v>
      </c>
      <c r="D105" s="22">
        <f>D106</f>
        <v>24.827999999999999</v>
      </c>
      <c r="E105" s="98">
        <f t="shared" si="40"/>
        <v>24.158480000000001</v>
      </c>
      <c r="F105" s="100">
        <f t="shared" si="22"/>
        <v>97.303367166102788</v>
      </c>
      <c r="G105" s="22">
        <f t="shared" si="40"/>
        <v>0.66951999999999856</v>
      </c>
    </row>
    <row r="106" spans="1:7" ht="22.5" customHeight="1" x14ac:dyDescent="0.25">
      <c r="A106" s="31" t="s">
        <v>132</v>
      </c>
      <c r="B106" s="32" t="s">
        <v>112</v>
      </c>
      <c r="C106" s="16" t="s">
        <v>133</v>
      </c>
      <c r="D106" s="23">
        <v>24.827999999999999</v>
      </c>
      <c r="E106" s="24">
        <v>24.158480000000001</v>
      </c>
      <c r="F106" s="136">
        <f t="shared" si="22"/>
        <v>97.303367166102788</v>
      </c>
      <c r="G106" s="23">
        <f>D106-E106</f>
        <v>0.66951999999999856</v>
      </c>
    </row>
    <row r="107" spans="1:7" ht="15" customHeight="1" x14ac:dyDescent="0.25">
      <c r="A107" s="57" t="s">
        <v>114</v>
      </c>
      <c r="B107" s="33" t="s">
        <v>83</v>
      </c>
      <c r="C107" s="14" t="s">
        <v>129</v>
      </c>
      <c r="D107" s="22">
        <f>D108</f>
        <v>1057.21858</v>
      </c>
      <c r="E107" s="98">
        <f t="shared" ref="E107:G108" si="41">E108</f>
        <v>1056.0015699999999</v>
      </c>
      <c r="F107" s="100">
        <f t="shared" si="22"/>
        <v>99.884885678040192</v>
      </c>
      <c r="G107" s="22">
        <f t="shared" si="41"/>
        <v>1.217010000000073</v>
      </c>
    </row>
    <row r="108" spans="1:7" ht="15" customHeight="1" x14ac:dyDescent="0.25">
      <c r="A108" s="58" t="s">
        <v>130</v>
      </c>
      <c r="B108" s="33" t="s">
        <v>83</v>
      </c>
      <c r="C108" s="14" t="s">
        <v>131</v>
      </c>
      <c r="D108" s="22">
        <f>D109</f>
        <v>1057.21858</v>
      </c>
      <c r="E108" s="98">
        <f t="shared" si="41"/>
        <v>1056.0015699999999</v>
      </c>
      <c r="F108" s="100">
        <f t="shared" si="22"/>
        <v>99.884885678040192</v>
      </c>
      <c r="G108" s="22">
        <f t="shared" si="41"/>
        <v>1.217010000000073</v>
      </c>
    </row>
    <row r="109" spans="1:7" ht="15" customHeight="1" x14ac:dyDescent="0.25">
      <c r="A109" s="31" t="s">
        <v>132</v>
      </c>
      <c r="B109" s="32" t="s">
        <v>83</v>
      </c>
      <c r="C109" s="16" t="s">
        <v>133</v>
      </c>
      <c r="D109" s="23">
        <v>1057.21858</v>
      </c>
      <c r="E109" s="24">
        <v>1056.0015699999999</v>
      </c>
      <c r="F109" s="119">
        <f t="shared" si="22"/>
        <v>99.884885678040192</v>
      </c>
      <c r="G109" s="23">
        <f>D109-E109</f>
        <v>1.217010000000073</v>
      </c>
    </row>
    <row r="110" spans="1:7" ht="24" customHeight="1" x14ac:dyDescent="0.25">
      <c r="A110" s="57" t="s">
        <v>210</v>
      </c>
      <c r="B110" s="33" t="s">
        <v>171</v>
      </c>
      <c r="C110" s="14" t="s">
        <v>129</v>
      </c>
      <c r="D110" s="22">
        <f>D111</f>
        <v>1395.4024200000001</v>
      </c>
      <c r="E110" s="98">
        <f t="shared" ref="E110:G110" si="42">E111</f>
        <v>1374.7884199999999</v>
      </c>
      <c r="F110" s="100">
        <f t="shared" si="22"/>
        <v>98.522720062360207</v>
      </c>
      <c r="G110" s="22">
        <f t="shared" si="42"/>
        <v>20.614000000000146</v>
      </c>
    </row>
    <row r="111" spans="1:7" ht="24" customHeight="1" x14ac:dyDescent="0.25">
      <c r="A111" s="57" t="s">
        <v>211</v>
      </c>
      <c r="B111" s="33" t="s">
        <v>75</v>
      </c>
      <c r="C111" s="14" t="s">
        <v>129</v>
      </c>
      <c r="D111" s="22">
        <f>D112+D114</f>
        <v>1395.4024200000001</v>
      </c>
      <c r="E111" s="98">
        <f t="shared" ref="E111:G111" si="43">E112+E114</f>
        <v>1374.7884199999999</v>
      </c>
      <c r="F111" s="100">
        <f t="shared" si="22"/>
        <v>98.522720062360207</v>
      </c>
      <c r="G111" s="22">
        <f t="shared" si="43"/>
        <v>20.614000000000146</v>
      </c>
    </row>
    <row r="112" spans="1:7" ht="22.5" customHeight="1" x14ac:dyDescent="0.25">
      <c r="A112" s="58" t="s">
        <v>130</v>
      </c>
      <c r="B112" s="33" t="s">
        <v>75</v>
      </c>
      <c r="C112" s="14" t="s">
        <v>131</v>
      </c>
      <c r="D112" s="22">
        <f>D113</f>
        <v>1383.53042</v>
      </c>
      <c r="E112" s="98">
        <f t="shared" ref="E112:G112" si="44">E113</f>
        <v>1363.5174199999999</v>
      </c>
      <c r="F112" s="100">
        <f t="shared" si="22"/>
        <v>98.553483196993952</v>
      </c>
      <c r="G112" s="22">
        <f t="shared" si="44"/>
        <v>20.013000000000147</v>
      </c>
    </row>
    <row r="113" spans="1:7" ht="24" customHeight="1" x14ac:dyDescent="0.25">
      <c r="A113" s="31" t="s">
        <v>132</v>
      </c>
      <c r="B113" s="32" t="s">
        <v>75</v>
      </c>
      <c r="C113" s="16" t="s">
        <v>133</v>
      </c>
      <c r="D113" s="23">
        <v>1383.53042</v>
      </c>
      <c r="E113" s="24">
        <v>1363.5174199999999</v>
      </c>
      <c r="F113" s="136">
        <f t="shared" si="22"/>
        <v>98.553483196993952</v>
      </c>
      <c r="G113" s="23">
        <f>D113-E113</f>
        <v>20.013000000000147</v>
      </c>
    </row>
    <row r="114" spans="1:7" ht="15" customHeight="1" x14ac:dyDescent="0.25">
      <c r="A114" s="58" t="s">
        <v>144</v>
      </c>
      <c r="B114" s="33" t="s">
        <v>75</v>
      </c>
      <c r="C114" s="14" t="s">
        <v>145</v>
      </c>
      <c r="D114" s="22">
        <f>D115</f>
        <v>11.872</v>
      </c>
      <c r="E114" s="98">
        <f t="shared" ref="E114:G114" si="45">E115</f>
        <v>11.271000000000001</v>
      </c>
      <c r="F114" s="100">
        <f t="shared" ref="F114:F163" si="46">E114/D114*100</f>
        <v>94.937668463611871</v>
      </c>
      <c r="G114" s="22">
        <f t="shared" si="45"/>
        <v>0.60099999999999909</v>
      </c>
    </row>
    <row r="115" spans="1:7" ht="15" customHeight="1" x14ac:dyDescent="0.25">
      <c r="A115" s="31" t="s">
        <v>146</v>
      </c>
      <c r="B115" s="32" t="s">
        <v>75</v>
      </c>
      <c r="C115" s="16" t="s">
        <v>147</v>
      </c>
      <c r="D115" s="23">
        <v>11.872</v>
      </c>
      <c r="E115" s="24">
        <v>11.271000000000001</v>
      </c>
      <c r="F115" s="119">
        <f t="shared" si="46"/>
        <v>94.937668463611871</v>
      </c>
      <c r="G115" s="23">
        <f>D115-E115</f>
        <v>0.60099999999999909</v>
      </c>
    </row>
    <row r="116" spans="1:7" ht="22.5" customHeight="1" x14ac:dyDescent="0.25">
      <c r="A116" s="57" t="s">
        <v>212</v>
      </c>
      <c r="B116" s="33" t="s">
        <v>172</v>
      </c>
      <c r="C116" s="14" t="s">
        <v>129</v>
      </c>
      <c r="D116" s="22">
        <f>D117</f>
        <v>2</v>
      </c>
      <c r="E116" s="98">
        <f t="shared" ref="E116:G119" si="47">E117</f>
        <v>2</v>
      </c>
      <c r="F116" s="100">
        <f t="shared" si="46"/>
        <v>100</v>
      </c>
      <c r="G116" s="22">
        <f t="shared" si="47"/>
        <v>0</v>
      </c>
    </row>
    <row r="117" spans="1:7" ht="15" customHeight="1" x14ac:dyDescent="0.25">
      <c r="A117" s="57" t="s">
        <v>173</v>
      </c>
      <c r="B117" s="33" t="s">
        <v>174</v>
      </c>
      <c r="C117" s="14" t="s">
        <v>129</v>
      </c>
      <c r="D117" s="22">
        <f>D118</f>
        <v>2</v>
      </c>
      <c r="E117" s="98">
        <f t="shared" si="47"/>
        <v>2</v>
      </c>
      <c r="F117" s="100">
        <f t="shared" si="46"/>
        <v>100</v>
      </c>
      <c r="G117" s="22">
        <f t="shared" si="47"/>
        <v>0</v>
      </c>
    </row>
    <row r="118" spans="1:7" ht="24.75" customHeight="1" x14ac:dyDescent="0.25">
      <c r="A118" s="57" t="s">
        <v>102</v>
      </c>
      <c r="B118" s="33" t="s">
        <v>76</v>
      </c>
      <c r="C118" s="14" t="s">
        <v>129</v>
      </c>
      <c r="D118" s="22">
        <f>D119</f>
        <v>2</v>
      </c>
      <c r="E118" s="98">
        <f t="shared" si="47"/>
        <v>2</v>
      </c>
      <c r="F118" s="100">
        <f t="shared" si="46"/>
        <v>100</v>
      </c>
      <c r="G118" s="22">
        <f t="shared" si="47"/>
        <v>0</v>
      </c>
    </row>
    <row r="119" spans="1:7" ht="15" customHeight="1" x14ac:dyDescent="0.25">
      <c r="A119" s="58" t="s">
        <v>130</v>
      </c>
      <c r="B119" s="33" t="s">
        <v>76</v>
      </c>
      <c r="C119" s="14" t="s">
        <v>131</v>
      </c>
      <c r="D119" s="22">
        <f>D120</f>
        <v>2</v>
      </c>
      <c r="E119" s="98">
        <f t="shared" si="47"/>
        <v>2</v>
      </c>
      <c r="F119" s="100">
        <f t="shared" si="46"/>
        <v>100</v>
      </c>
      <c r="G119" s="22">
        <f t="shared" si="47"/>
        <v>0</v>
      </c>
    </row>
    <row r="120" spans="1:7" ht="15" customHeight="1" x14ac:dyDescent="0.25">
      <c r="A120" s="31" t="s">
        <v>132</v>
      </c>
      <c r="B120" s="32" t="s">
        <v>76</v>
      </c>
      <c r="C120" s="16" t="s">
        <v>133</v>
      </c>
      <c r="D120" s="23">
        <v>2</v>
      </c>
      <c r="E120" s="24">
        <v>2</v>
      </c>
      <c r="F120" s="119">
        <f t="shared" si="46"/>
        <v>100</v>
      </c>
      <c r="G120" s="23">
        <f>D120-E120</f>
        <v>0</v>
      </c>
    </row>
    <row r="121" spans="1:7" ht="30" customHeight="1" x14ac:dyDescent="0.25">
      <c r="A121" s="57" t="s">
        <v>204</v>
      </c>
      <c r="B121" s="33" t="s">
        <v>175</v>
      </c>
      <c r="C121" s="14" t="s">
        <v>129</v>
      </c>
      <c r="D121" s="22">
        <f>D122</f>
        <v>14404.905150000002</v>
      </c>
      <c r="E121" s="98">
        <f t="shared" ref="E121:G121" si="48">E122</f>
        <v>14349.44947</v>
      </c>
      <c r="F121" s="135">
        <f t="shared" si="46"/>
        <v>99.615022248167989</v>
      </c>
      <c r="G121" s="22">
        <f t="shared" si="48"/>
        <v>55.455679999999013</v>
      </c>
    </row>
    <row r="122" spans="1:7" ht="24" customHeight="1" x14ac:dyDescent="0.25">
      <c r="A122" s="57" t="s">
        <v>205</v>
      </c>
      <c r="B122" s="33" t="s">
        <v>176</v>
      </c>
      <c r="C122" s="14" t="s">
        <v>129</v>
      </c>
      <c r="D122" s="22">
        <f>D123+D130+D139+D144+D147</f>
        <v>14404.905150000002</v>
      </c>
      <c r="E122" s="98">
        <f>E123+E130+E139+E144+E147</f>
        <v>14349.44947</v>
      </c>
      <c r="F122" s="135">
        <f t="shared" si="46"/>
        <v>99.615022248167989</v>
      </c>
      <c r="G122" s="22">
        <f>G123+G130+G139+G144+G147</f>
        <v>55.455679999999013</v>
      </c>
    </row>
    <row r="123" spans="1:7" ht="23.25" customHeight="1" x14ac:dyDescent="0.25">
      <c r="A123" s="57" t="s">
        <v>103</v>
      </c>
      <c r="B123" s="33" t="s">
        <v>104</v>
      </c>
      <c r="C123" s="14" t="s">
        <v>129</v>
      </c>
      <c r="D123" s="22">
        <f>D124+D126+D128</f>
        <v>2616.6088300000001</v>
      </c>
      <c r="E123" s="98">
        <f>E124+E126+E128</f>
        <v>2614.40717</v>
      </c>
      <c r="F123" s="100">
        <f t="shared" si="46"/>
        <v>99.915858267588277</v>
      </c>
      <c r="G123" s="22">
        <f>G124+G126+G128</f>
        <v>2.2016600000001665</v>
      </c>
    </row>
    <row r="124" spans="1:7" ht="36.75" customHeight="1" x14ac:dyDescent="0.25">
      <c r="A124" s="58" t="s">
        <v>136</v>
      </c>
      <c r="B124" s="33" t="s">
        <v>104</v>
      </c>
      <c r="C124" s="14" t="s">
        <v>137</v>
      </c>
      <c r="D124" s="22">
        <f>D125</f>
        <v>2303.0114800000001</v>
      </c>
      <c r="E124" s="98">
        <f>E125</f>
        <v>2303.0114699999999</v>
      </c>
      <c r="F124" s="135">
        <f t="shared" si="46"/>
        <v>99.999999565785913</v>
      </c>
      <c r="G124" s="22">
        <f>G125</f>
        <v>1.0000000202126103E-5</v>
      </c>
    </row>
    <row r="125" spans="1:7" ht="22.5" customHeight="1" x14ac:dyDescent="0.25">
      <c r="A125" s="31" t="s">
        <v>138</v>
      </c>
      <c r="B125" s="32" t="s">
        <v>104</v>
      </c>
      <c r="C125" s="16" t="s">
        <v>139</v>
      </c>
      <c r="D125" s="23">
        <v>2303.0114800000001</v>
      </c>
      <c r="E125" s="24">
        <v>2303.0114699999999</v>
      </c>
      <c r="F125" s="136">
        <f t="shared" si="46"/>
        <v>99.999999565785913</v>
      </c>
      <c r="G125" s="23">
        <f>D125-E125</f>
        <v>1.0000000202126103E-5</v>
      </c>
    </row>
    <row r="126" spans="1:7" ht="15" customHeight="1" x14ac:dyDescent="0.25">
      <c r="A126" s="58" t="s">
        <v>130</v>
      </c>
      <c r="B126" s="33" t="s">
        <v>104</v>
      </c>
      <c r="C126" s="14" t="s">
        <v>131</v>
      </c>
      <c r="D126" s="22">
        <f>D127</f>
        <v>307.19734999999997</v>
      </c>
      <c r="E126" s="98">
        <f t="shared" ref="E126" si="49">E127</f>
        <v>305.60613000000001</v>
      </c>
      <c r="F126" s="100">
        <f t="shared" si="46"/>
        <v>99.482020271333738</v>
      </c>
      <c r="G126" s="22">
        <f>G127</f>
        <v>1.5912199999999643</v>
      </c>
    </row>
    <row r="127" spans="1:7" ht="15" customHeight="1" x14ac:dyDescent="0.25">
      <c r="A127" s="31" t="s">
        <v>132</v>
      </c>
      <c r="B127" s="32" t="s">
        <v>104</v>
      </c>
      <c r="C127" s="16" t="s">
        <v>133</v>
      </c>
      <c r="D127" s="23">
        <v>307.19734999999997</v>
      </c>
      <c r="E127" s="24">
        <v>305.60613000000001</v>
      </c>
      <c r="F127" s="119">
        <f t="shared" si="46"/>
        <v>99.482020271333738</v>
      </c>
      <c r="G127" s="23">
        <f>D127-E127</f>
        <v>1.5912199999999643</v>
      </c>
    </row>
    <row r="128" spans="1:7" ht="15" customHeight="1" x14ac:dyDescent="0.25">
      <c r="A128" s="58" t="s">
        <v>144</v>
      </c>
      <c r="B128" s="33" t="s">
        <v>104</v>
      </c>
      <c r="C128" s="14" t="s">
        <v>145</v>
      </c>
      <c r="D128" s="22">
        <f>D129</f>
        <v>6.4</v>
      </c>
      <c r="E128" s="98">
        <f t="shared" ref="E128:G128" si="50">E129</f>
        <v>5.7895700000000003</v>
      </c>
      <c r="F128" s="100">
        <f t="shared" si="46"/>
        <v>90.462031249999995</v>
      </c>
      <c r="G128" s="22">
        <f t="shared" si="50"/>
        <v>0.61043000000000003</v>
      </c>
    </row>
    <row r="129" spans="1:7" ht="15" customHeight="1" x14ac:dyDescent="0.25">
      <c r="A129" s="31" t="s">
        <v>146</v>
      </c>
      <c r="B129" s="32" t="s">
        <v>104</v>
      </c>
      <c r="C129" s="16" t="s">
        <v>147</v>
      </c>
      <c r="D129" s="23">
        <v>6.4</v>
      </c>
      <c r="E129" s="24">
        <v>5.7895700000000003</v>
      </c>
      <c r="F129" s="119">
        <f t="shared" si="46"/>
        <v>90.462031249999995</v>
      </c>
      <c r="G129" s="23">
        <f>D129-E129</f>
        <v>0.61043000000000003</v>
      </c>
    </row>
    <row r="130" spans="1:7" ht="15" customHeight="1" x14ac:dyDescent="0.25">
      <c r="A130" s="57" t="s">
        <v>95</v>
      </c>
      <c r="B130" s="33" t="s">
        <v>68</v>
      </c>
      <c r="C130" s="14" t="s">
        <v>129</v>
      </c>
      <c r="D130" s="22">
        <f>D131+D133+D137+D135</f>
        <v>9591.5390000000007</v>
      </c>
      <c r="E130" s="98">
        <f t="shared" ref="E130:G130" si="51">E131+E133+E137+E135</f>
        <v>9538.9352299999991</v>
      </c>
      <c r="F130" s="100">
        <f t="shared" si="46"/>
        <v>99.451560693231798</v>
      </c>
      <c r="G130" s="22">
        <f t="shared" si="51"/>
        <v>52.603769999998747</v>
      </c>
    </row>
    <row r="131" spans="1:7" ht="37.5" customHeight="1" x14ac:dyDescent="0.25">
      <c r="A131" s="58" t="s">
        <v>136</v>
      </c>
      <c r="B131" s="33" t="s">
        <v>68</v>
      </c>
      <c r="C131" s="14" t="s">
        <v>137</v>
      </c>
      <c r="D131" s="22">
        <f>D132</f>
        <v>9414.0849999999991</v>
      </c>
      <c r="E131" s="98">
        <f t="shared" ref="E131:G131" si="52">E132</f>
        <v>9396.2440800000004</v>
      </c>
      <c r="F131" s="100">
        <f t="shared" si="46"/>
        <v>99.810486945890133</v>
      </c>
      <c r="G131" s="22">
        <f t="shared" si="52"/>
        <v>17.840919999998732</v>
      </c>
    </row>
    <row r="132" spans="1:7" ht="15" customHeight="1" x14ac:dyDescent="0.25">
      <c r="A132" s="31" t="s">
        <v>142</v>
      </c>
      <c r="B132" s="32" t="s">
        <v>68</v>
      </c>
      <c r="C132" s="16" t="s">
        <v>143</v>
      </c>
      <c r="D132" s="23">
        <v>9414.0849999999991</v>
      </c>
      <c r="E132" s="24">
        <v>9396.2440800000004</v>
      </c>
      <c r="F132" s="119">
        <f t="shared" si="46"/>
        <v>99.810486945890133</v>
      </c>
      <c r="G132" s="23">
        <f>D132-E132</f>
        <v>17.840919999998732</v>
      </c>
    </row>
    <row r="133" spans="1:7" ht="21" customHeight="1" x14ac:dyDescent="0.25">
      <c r="A133" s="58" t="s">
        <v>130</v>
      </c>
      <c r="B133" s="33" t="s">
        <v>68</v>
      </c>
      <c r="C133" s="14" t="s">
        <v>131</v>
      </c>
      <c r="D133" s="22">
        <f>D134</f>
        <v>156.65600000000001</v>
      </c>
      <c r="E133" s="98">
        <f t="shared" ref="E133:G133" si="53">E134</f>
        <v>122.41786999999999</v>
      </c>
      <c r="F133" s="100">
        <f t="shared" si="46"/>
        <v>78.144386426309865</v>
      </c>
      <c r="G133" s="22">
        <f t="shared" si="53"/>
        <v>34.238130000000012</v>
      </c>
    </row>
    <row r="134" spans="1:7" ht="15" customHeight="1" x14ac:dyDescent="0.25">
      <c r="A134" s="31" t="s">
        <v>132</v>
      </c>
      <c r="B134" s="32" t="s">
        <v>68</v>
      </c>
      <c r="C134" s="16" t="s">
        <v>133</v>
      </c>
      <c r="D134" s="23">
        <v>156.65600000000001</v>
      </c>
      <c r="E134" s="24">
        <v>122.41786999999999</v>
      </c>
      <c r="F134" s="119">
        <f t="shared" si="46"/>
        <v>78.144386426309865</v>
      </c>
      <c r="G134" s="23">
        <f>D134-E134</f>
        <v>34.238130000000012</v>
      </c>
    </row>
    <row r="135" spans="1:7" ht="15" customHeight="1" x14ac:dyDescent="0.25">
      <c r="A135" s="45" t="s">
        <v>225</v>
      </c>
      <c r="B135" s="33" t="s">
        <v>68</v>
      </c>
      <c r="C135" s="14">
        <v>300</v>
      </c>
      <c r="D135" s="23">
        <f>D136</f>
        <v>4</v>
      </c>
      <c r="E135" s="24">
        <f>E136</f>
        <v>4</v>
      </c>
      <c r="F135" s="100">
        <f t="shared" si="46"/>
        <v>100</v>
      </c>
      <c r="G135" s="23">
        <f>G136</f>
        <v>0</v>
      </c>
    </row>
    <row r="136" spans="1:7" ht="15" customHeight="1" x14ac:dyDescent="0.25">
      <c r="A136" s="34" t="s">
        <v>226</v>
      </c>
      <c r="B136" s="32" t="s">
        <v>68</v>
      </c>
      <c r="C136" s="16">
        <v>360</v>
      </c>
      <c r="D136" s="23">
        <v>4</v>
      </c>
      <c r="E136" s="24">
        <v>4</v>
      </c>
      <c r="F136" s="119">
        <f t="shared" si="46"/>
        <v>100</v>
      </c>
      <c r="G136" s="23">
        <f>D136-E136</f>
        <v>0</v>
      </c>
    </row>
    <row r="137" spans="1:7" ht="15" customHeight="1" x14ac:dyDescent="0.25">
      <c r="A137" s="58" t="s">
        <v>144</v>
      </c>
      <c r="B137" s="33" t="s">
        <v>68</v>
      </c>
      <c r="C137" s="14" t="s">
        <v>145</v>
      </c>
      <c r="D137" s="22">
        <f>D138</f>
        <v>16.797999999999998</v>
      </c>
      <c r="E137" s="98">
        <f t="shared" ref="E137:G137" si="54">E138</f>
        <v>16.27328</v>
      </c>
      <c r="F137" s="100">
        <f t="shared" si="46"/>
        <v>96.876294796999645</v>
      </c>
      <c r="G137" s="22">
        <f t="shared" si="54"/>
        <v>0.52471999999999852</v>
      </c>
    </row>
    <row r="138" spans="1:7" ht="15" customHeight="1" x14ac:dyDescent="0.25">
      <c r="A138" s="31" t="s">
        <v>146</v>
      </c>
      <c r="B138" s="32" t="s">
        <v>68</v>
      </c>
      <c r="C138" s="16" t="s">
        <v>147</v>
      </c>
      <c r="D138" s="23">
        <v>16.797999999999998</v>
      </c>
      <c r="E138" s="24">
        <v>16.27328</v>
      </c>
      <c r="F138" s="119">
        <f t="shared" si="46"/>
        <v>96.876294796999645</v>
      </c>
      <c r="G138" s="23">
        <f>D138-E138</f>
        <v>0.52471999999999852</v>
      </c>
    </row>
    <row r="139" spans="1:7" ht="15" customHeight="1" x14ac:dyDescent="0.25">
      <c r="A139" s="57" t="s">
        <v>107</v>
      </c>
      <c r="B139" s="33" t="s">
        <v>77</v>
      </c>
      <c r="C139" s="14" t="s">
        <v>129</v>
      </c>
      <c r="D139" s="22">
        <f>D140+D142</f>
        <v>338.65057000000002</v>
      </c>
      <c r="E139" s="98">
        <f t="shared" ref="E139:G139" si="55">E140+E142</f>
        <v>338.65031999999997</v>
      </c>
      <c r="F139" s="100">
        <f t="shared" si="46"/>
        <v>99.999926177593608</v>
      </c>
      <c r="G139" s="22">
        <f t="shared" si="55"/>
        <v>2.5000000000829914E-4</v>
      </c>
    </row>
    <row r="140" spans="1:7" ht="35.25" customHeight="1" x14ac:dyDescent="0.25">
      <c r="A140" s="58" t="s">
        <v>136</v>
      </c>
      <c r="B140" s="33" t="s">
        <v>77</v>
      </c>
      <c r="C140" s="14" t="s">
        <v>137</v>
      </c>
      <c r="D140" s="22">
        <f>D141</f>
        <v>271.93556999999998</v>
      </c>
      <c r="E140" s="98">
        <f t="shared" ref="E140:G140" si="56">E141</f>
        <v>271.93556999999998</v>
      </c>
      <c r="F140" s="135">
        <f t="shared" si="46"/>
        <v>100</v>
      </c>
      <c r="G140" s="22">
        <f t="shared" si="56"/>
        <v>0</v>
      </c>
    </row>
    <row r="141" spans="1:7" ht="15" customHeight="1" x14ac:dyDescent="0.25">
      <c r="A141" s="31" t="s">
        <v>142</v>
      </c>
      <c r="B141" s="32" t="s">
        <v>77</v>
      </c>
      <c r="C141" s="16" t="s">
        <v>143</v>
      </c>
      <c r="D141" s="23">
        <v>271.93556999999998</v>
      </c>
      <c r="E141" s="24">
        <v>271.93556999999998</v>
      </c>
      <c r="F141" s="119">
        <f t="shared" si="46"/>
        <v>100</v>
      </c>
      <c r="G141" s="23">
        <f>D141-E141</f>
        <v>0</v>
      </c>
    </row>
    <row r="142" spans="1:7" ht="36.75" customHeight="1" x14ac:dyDescent="0.25">
      <c r="A142" s="58" t="s">
        <v>130</v>
      </c>
      <c r="B142" s="33" t="s">
        <v>77</v>
      </c>
      <c r="C142" s="14" t="s">
        <v>131</v>
      </c>
      <c r="D142" s="22">
        <f>D143</f>
        <v>66.715000000000003</v>
      </c>
      <c r="E142" s="98">
        <f t="shared" ref="E142:G142" si="57">E143</f>
        <v>66.714749999999995</v>
      </c>
      <c r="F142" s="100">
        <f t="shared" si="46"/>
        <v>99.999625271678013</v>
      </c>
      <c r="G142" s="22">
        <f t="shared" si="57"/>
        <v>2.5000000000829914E-4</v>
      </c>
    </row>
    <row r="143" spans="1:7" ht="15" customHeight="1" x14ac:dyDescent="0.25">
      <c r="A143" s="31" t="s">
        <v>132</v>
      </c>
      <c r="B143" s="32" t="s">
        <v>77</v>
      </c>
      <c r="C143" s="16" t="s">
        <v>133</v>
      </c>
      <c r="D143" s="23">
        <v>66.715000000000003</v>
      </c>
      <c r="E143" s="24">
        <v>66.714749999999995</v>
      </c>
      <c r="F143" s="119">
        <f t="shared" si="46"/>
        <v>99.999625271678013</v>
      </c>
      <c r="G143" s="23">
        <f>D143-E143</f>
        <v>2.5000000000829914E-4</v>
      </c>
    </row>
    <row r="144" spans="1:7" ht="15" customHeight="1" x14ac:dyDescent="0.25">
      <c r="A144" s="57" t="s">
        <v>93</v>
      </c>
      <c r="B144" s="33" t="s">
        <v>66</v>
      </c>
      <c r="C144" s="14" t="s">
        <v>129</v>
      </c>
      <c r="D144" s="22">
        <f>D145</f>
        <v>1841.0897500000001</v>
      </c>
      <c r="E144" s="98">
        <f t="shared" ref="E144:G145" si="58">E145</f>
        <v>1840.43975</v>
      </c>
      <c r="F144" s="100">
        <f t="shared" si="46"/>
        <v>99.964694822726585</v>
      </c>
      <c r="G144" s="22">
        <f t="shared" si="58"/>
        <v>0.65000000000009095</v>
      </c>
    </row>
    <row r="145" spans="1:7" ht="37.5" customHeight="1" x14ac:dyDescent="0.25">
      <c r="A145" s="58" t="s">
        <v>136</v>
      </c>
      <c r="B145" s="33" t="s">
        <v>66</v>
      </c>
      <c r="C145" s="14" t="s">
        <v>137</v>
      </c>
      <c r="D145" s="22">
        <f>D146</f>
        <v>1841.0897500000001</v>
      </c>
      <c r="E145" s="98">
        <f t="shared" si="58"/>
        <v>1840.43975</v>
      </c>
      <c r="F145" s="100">
        <f t="shared" si="46"/>
        <v>99.964694822726585</v>
      </c>
      <c r="G145" s="22">
        <f t="shared" si="58"/>
        <v>0.65000000000009095</v>
      </c>
    </row>
    <row r="146" spans="1:7" ht="15" customHeight="1" x14ac:dyDescent="0.25">
      <c r="A146" s="31" t="s">
        <v>142</v>
      </c>
      <c r="B146" s="32" t="s">
        <v>66</v>
      </c>
      <c r="C146" s="16" t="s">
        <v>143</v>
      </c>
      <c r="D146" s="23">
        <v>1841.0897500000001</v>
      </c>
      <c r="E146" s="24">
        <v>1840.43975</v>
      </c>
      <c r="F146" s="119">
        <f t="shared" si="46"/>
        <v>99.964694822726585</v>
      </c>
      <c r="G146" s="23">
        <f>D146-E146</f>
        <v>0.65000000000009095</v>
      </c>
    </row>
    <row r="147" spans="1:7" ht="15" customHeight="1" x14ac:dyDescent="0.25">
      <c r="A147" s="57" t="s">
        <v>124</v>
      </c>
      <c r="B147" s="33" t="s">
        <v>92</v>
      </c>
      <c r="C147" s="14" t="s">
        <v>129</v>
      </c>
      <c r="D147" s="22">
        <f>D148</f>
        <v>17.016999999999999</v>
      </c>
      <c r="E147" s="98">
        <f t="shared" ref="E147:G148" si="59">E148</f>
        <v>17.016999999999999</v>
      </c>
      <c r="F147" s="100">
        <f t="shared" si="46"/>
        <v>100</v>
      </c>
      <c r="G147" s="22">
        <f t="shared" si="59"/>
        <v>0</v>
      </c>
    </row>
    <row r="148" spans="1:7" ht="35.25" customHeight="1" x14ac:dyDescent="0.25">
      <c r="A148" s="58" t="s">
        <v>177</v>
      </c>
      <c r="B148" s="33" t="s">
        <v>92</v>
      </c>
      <c r="C148" s="14" t="s">
        <v>178</v>
      </c>
      <c r="D148" s="22">
        <f>D149</f>
        <v>17.016999999999999</v>
      </c>
      <c r="E148" s="98">
        <f t="shared" si="59"/>
        <v>17.016999999999999</v>
      </c>
      <c r="F148" s="100">
        <f t="shared" si="46"/>
        <v>100</v>
      </c>
      <c r="G148" s="22">
        <f t="shared" si="59"/>
        <v>0</v>
      </c>
    </row>
    <row r="149" spans="1:7" ht="15" customHeight="1" x14ac:dyDescent="0.25">
      <c r="A149" s="31" t="s">
        <v>125</v>
      </c>
      <c r="B149" s="32" t="s">
        <v>92</v>
      </c>
      <c r="C149" s="16" t="s">
        <v>91</v>
      </c>
      <c r="D149" s="24">
        <v>17.016999999999999</v>
      </c>
      <c r="E149" s="24">
        <v>17.016999999999999</v>
      </c>
      <c r="F149" s="119">
        <f t="shared" si="46"/>
        <v>100</v>
      </c>
      <c r="G149" s="23">
        <f>D149-E149</f>
        <v>0</v>
      </c>
    </row>
    <row r="150" spans="1:7" ht="15" customHeight="1" x14ac:dyDescent="0.25">
      <c r="A150" s="57" t="s">
        <v>179</v>
      </c>
      <c r="B150" s="33" t="s">
        <v>180</v>
      </c>
      <c r="C150" s="14" t="s">
        <v>129</v>
      </c>
      <c r="D150" s="22">
        <f>D151</f>
        <v>170.83699999999999</v>
      </c>
      <c r="E150" s="98">
        <f>E151</f>
        <v>169.51901000000001</v>
      </c>
      <c r="F150" s="100">
        <f t="shared" si="46"/>
        <v>99.228510217341693</v>
      </c>
      <c r="G150" s="22">
        <f>G151</f>
        <v>1.3179899999999805</v>
      </c>
    </row>
    <row r="151" spans="1:7" ht="15" customHeight="1" x14ac:dyDescent="0.25">
      <c r="A151" s="57" t="s">
        <v>120</v>
      </c>
      <c r="B151" s="33" t="s">
        <v>121</v>
      </c>
      <c r="C151" s="14" t="s">
        <v>129</v>
      </c>
      <c r="D151" s="22">
        <f>D152</f>
        <v>170.83699999999999</v>
      </c>
      <c r="E151" s="98">
        <f t="shared" ref="E151:G152" si="60">E152</f>
        <v>169.51901000000001</v>
      </c>
      <c r="F151" s="100">
        <f t="shared" si="46"/>
        <v>99.228510217341693</v>
      </c>
      <c r="G151" s="22">
        <f t="shared" si="60"/>
        <v>1.3179899999999805</v>
      </c>
    </row>
    <row r="152" spans="1:7" ht="15" customHeight="1" x14ac:dyDescent="0.25">
      <c r="A152" s="58" t="s">
        <v>130</v>
      </c>
      <c r="B152" s="33" t="s">
        <v>121</v>
      </c>
      <c r="C152" s="14" t="s">
        <v>131</v>
      </c>
      <c r="D152" s="22">
        <f>D153</f>
        <v>170.83699999999999</v>
      </c>
      <c r="E152" s="98">
        <f t="shared" si="60"/>
        <v>169.51901000000001</v>
      </c>
      <c r="F152" s="100">
        <f t="shared" si="46"/>
        <v>99.228510217341693</v>
      </c>
      <c r="G152" s="22">
        <f t="shared" si="60"/>
        <v>1.3179899999999805</v>
      </c>
    </row>
    <row r="153" spans="1:7" ht="15" customHeight="1" x14ac:dyDescent="0.25">
      <c r="A153" s="31" t="s">
        <v>132</v>
      </c>
      <c r="B153" s="32" t="s">
        <v>121</v>
      </c>
      <c r="C153" s="16" t="s">
        <v>133</v>
      </c>
      <c r="D153" s="23">
        <v>170.83699999999999</v>
      </c>
      <c r="E153" s="24">
        <v>169.51901000000001</v>
      </c>
      <c r="F153" s="119">
        <f t="shared" si="46"/>
        <v>99.228510217341693</v>
      </c>
      <c r="G153" s="23">
        <f>D153-E153</f>
        <v>1.3179899999999805</v>
      </c>
    </row>
    <row r="154" spans="1:7" ht="12.75" customHeight="1" x14ac:dyDescent="0.25">
      <c r="A154" s="57" t="s">
        <v>181</v>
      </c>
      <c r="B154" s="33" t="s">
        <v>182</v>
      </c>
      <c r="C154" s="14" t="s">
        <v>129</v>
      </c>
      <c r="D154" s="22">
        <f>D155+D160</f>
        <v>196.70765</v>
      </c>
      <c r="E154" s="98">
        <f>E155+E160</f>
        <v>193.81389999999999</v>
      </c>
      <c r="F154" s="100">
        <f t="shared" si="46"/>
        <v>98.528908255474562</v>
      </c>
      <c r="G154" s="22">
        <f>G155+G160</f>
        <v>2.8937500000000114</v>
      </c>
    </row>
    <row r="155" spans="1:7" ht="22.5" customHeight="1" x14ac:dyDescent="0.25">
      <c r="A155" s="57" t="s">
        <v>108</v>
      </c>
      <c r="B155" s="33" t="s">
        <v>80</v>
      </c>
      <c r="C155" s="14" t="s">
        <v>129</v>
      </c>
      <c r="D155" s="22">
        <f>D156+D158</f>
        <v>162.5</v>
      </c>
      <c r="E155" s="22">
        <f>E156+E158</f>
        <v>159.60624999999999</v>
      </c>
      <c r="F155" s="100">
        <f t="shared" si="46"/>
        <v>98.219230769230762</v>
      </c>
      <c r="G155" s="22">
        <f t="shared" ref="G155" si="61">G156</f>
        <v>2.8937500000000114</v>
      </c>
    </row>
    <row r="156" spans="1:7" ht="39" customHeight="1" x14ac:dyDescent="0.25">
      <c r="A156" s="58" t="s">
        <v>136</v>
      </c>
      <c r="B156" s="33" t="s">
        <v>80</v>
      </c>
      <c r="C156" s="14" t="s">
        <v>137</v>
      </c>
      <c r="D156" s="22">
        <f>D157</f>
        <v>137.5</v>
      </c>
      <c r="E156" s="98">
        <f t="shared" ref="E156:G156" si="62">E157</f>
        <v>134.60624999999999</v>
      </c>
      <c r="F156" s="100">
        <f t="shared" si="46"/>
        <v>97.895454545454541</v>
      </c>
      <c r="G156" s="22">
        <f t="shared" si="62"/>
        <v>2.8937500000000114</v>
      </c>
    </row>
    <row r="157" spans="1:7" ht="15" customHeight="1" x14ac:dyDescent="0.25">
      <c r="A157" s="31" t="s">
        <v>142</v>
      </c>
      <c r="B157" s="32" t="s">
        <v>80</v>
      </c>
      <c r="C157" s="16" t="s">
        <v>143</v>
      </c>
      <c r="D157" s="23">
        <v>137.5</v>
      </c>
      <c r="E157" s="23">
        <v>134.60624999999999</v>
      </c>
      <c r="F157" s="119">
        <f t="shared" si="46"/>
        <v>97.895454545454541</v>
      </c>
      <c r="G157" s="23">
        <f>D157-E157</f>
        <v>2.8937500000000114</v>
      </c>
    </row>
    <row r="158" spans="1:7" ht="15" customHeight="1" x14ac:dyDescent="0.25">
      <c r="A158" s="58" t="s">
        <v>130</v>
      </c>
      <c r="B158" s="33" t="s">
        <v>80</v>
      </c>
      <c r="C158" s="14">
        <v>200</v>
      </c>
      <c r="D158" s="22">
        <f>D159</f>
        <v>25</v>
      </c>
      <c r="E158" s="98">
        <f>E159</f>
        <v>25</v>
      </c>
      <c r="F158" s="100">
        <f t="shared" si="46"/>
        <v>100</v>
      </c>
      <c r="G158" s="22">
        <f t="shared" ref="G158:G159" si="63">D158-E158</f>
        <v>0</v>
      </c>
    </row>
    <row r="159" spans="1:7" ht="15" customHeight="1" x14ac:dyDescent="0.25">
      <c r="A159" s="31" t="s">
        <v>132</v>
      </c>
      <c r="B159" s="32" t="s">
        <v>80</v>
      </c>
      <c r="C159" s="16">
        <v>240</v>
      </c>
      <c r="D159" s="23">
        <v>25</v>
      </c>
      <c r="E159" s="24">
        <v>25</v>
      </c>
      <c r="F159" s="119">
        <f t="shared" si="46"/>
        <v>100</v>
      </c>
      <c r="G159" s="23">
        <f t="shared" si="63"/>
        <v>0</v>
      </c>
    </row>
    <row r="160" spans="1:7" ht="36" customHeight="1" x14ac:dyDescent="0.25">
      <c r="A160" s="45" t="s">
        <v>241</v>
      </c>
      <c r="B160" s="33">
        <v>5005604</v>
      </c>
      <c r="C160" s="14"/>
      <c r="D160" s="22">
        <f>D161</f>
        <v>34.207650000000001</v>
      </c>
      <c r="E160" s="98">
        <f t="shared" ref="E160:G160" si="64">E161</f>
        <v>34.207650000000001</v>
      </c>
      <c r="F160" s="100">
        <f t="shared" si="46"/>
        <v>100</v>
      </c>
      <c r="G160" s="22">
        <f t="shared" si="64"/>
        <v>0</v>
      </c>
    </row>
    <row r="161" spans="1:7" ht="37.5" customHeight="1" x14ac:dyDescent="0.25">
      <c r="A161" s="45" t="s">
        <v>136</v>
      </c>
      <c r="B161" s="33">
        <v>5005604</v>
      </c>
      <c r="C161" s="14">
        <v>100</v>
      </c>
      <c r="D161" s="22">
        <f>D162</f>
        <v>34.207650000000001</v>
      </c>
      <c r="E161" s="98">
        <f>E162</f>
        <v>34.207650000000001</v>
      </c>
      <c r="F161" s="100">
        <f t="shared" si="46"/>
        <v>100</v>
      </c>
      <c r="G161" s="22">
        <f>G162</f>
        <v>0</v>
      </c>
    </row>
    <row r="162" spans="1:7" ht="18" customHeight="1" x14ac:dyDescent="0.25">
      <c r="A162" s="34" t="s">
        <v>138</v>
      </c>
      <c r="B162" s="32">
        <v>5005604</v>
      </c>
      <c r="C162" s="16">
        <v>110</v>
      </c>
      <c r="D162" s="23">
        <v>34.207650000000001</v>
      </c>
      <c r="E162" s="24">
        <v>34.207650000000001</v>
      </c>
      <c r="F162" s="119">
        <f t="shared" si="46"/>
        <v>100</v>
      </c>
      <c r="G162" s="23">
        <f>D162-E162</f>
        <v>0</v>
      </c>
    </row>
    <row r="163" spans="1:7" ht="14.25" customHeight="1" x14ac:dyDescent="0.25">
      <c r="A163" s="145" t="s">
        <v>240</v>
      </c>
      <c r="B163" s="146"/>
      <c r="C163" s="147"/>
      <c r="D163" s="44">
        <f>D14+D18+D40+D49+D67+D85+D97+D102+D110+D116+D121+D150+D154+D7</f>
        <v>23883.813530000003</v>
      </c>
      <c r="E163" s="99">
        <f>E14+E18+E40+E49+E67+E85+E97+E102+E110+E116+E121+E150+E154+E7</f>
        <v>23624.99799</v>
      </c>
      <c r="F163" s="100">
        <f t="shared" si="46"/>
        <v>98.916355883975939</v>
      </c>
      <c r="G163" s="44">
        <v>258.81</v>
      </c>
    </row>
    <row r="165" spans="1:7" x14ac:dyDescent="0.25">
      <c r="G165" s="25"/>
    </row>
    <row r="170" spans="1:7" x14ac:dyDescent="0.25">
      <c r="E170" s="25"/>
      <c r="F170" s="25"/>
    </row>
  </sheetData>
  <autoFilter ref="A6:G163"/>
  <mergeCells count="4">
    <mergeCell ref="E1:G1"/>
    <mergeCell ref="C5:D5"/>
    <mergeCell ref="A2:G3"/>
    <mergeCell ref="A163:C163"/>
  </mergeCells>
  <pageMargins left="0.7" right="0.7" top="0.75" bottom="0.75" header="0.3" footer="0.3"/>
  <pageSetup paperSize="9" scale="5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9"/>
  <sheetViews>
    <sheetView topLeftCell="A4" workbookViewId="0">
      <selection activeCell="G29" sqref="G29"/>
    </sheetView>
  </sheetViews>
  <sheetFormatPr defaultRowHeight="15" x14ac:dyDescent="0.25"/>
  <cols>
    <col min="1" max="1" width="46.140625" style="3" customWidth="1"/>
    <col min="2" max="2" width="7" style="3" customWidth="1"/>
    <col min="3" max="3" width="6.7109375" style="3" customWidth="1"/>
    <col min="4" max="4" width="23.7109375" style="3" customWidth="1"/>
    <col min="5" max="5" width="21" style="3" customWidth="1"/>
    <col min="6" max="6" width="14.140625" style="105" customWidth="1"/>
    <col min="7" max="7" width="14.140625" style="3" customWidth="1"/>
    <col min="8" max="16384" width="9.140625" style="3"/>
  </cols>
  <sheetData>
    <row r="1" spans="1:7" ht="64.5" customHeight="1" x14ac:dyDescent="0.25">
      <c r="D1" s="1"/>
      <c r="E1" s="141" t="s">
        <v>287</v>
      </c>
      <c r="F1" s="141"/>
      <c r="G1" s="141"/>
    </row>
    <row r="2" spans="1:7" ht="46.5" customHeight="1" x14ac:dyDescent="0.25">
      <c r="A2" s="152" t="s">
        <v>128</v>
      </c>
      <c r="B2" s="152"/>
      <c r="C2" s="152"/>
      <c r="D2" s="152"/>
      <c r="E2" s="152"/>
      <c r="F2" s="152"/>
      <c r="G2" s="152"/>
    </row>
    <row r="4" spans="1:7" ht="15.75" thickBot="1" x14ac:dyDescent="0.3">
      <c r="D4" s="12"/>
      <c r="G4" s="12" t="s">
        <v>61</v>
      </c>
    </row>
    <row r="5" spans="1:7" ht="79.5" thickBot="1" x14ac:dyDescent="0.3">
      <c r="A5" s="62" t="s">
        <v>28</v>
      </c>
      <c r="B5" s="62" t="s">
        <v>29</v>
      </c>
      <c r="C5" s="62" t="s">
        <v>30</v>
      </c>
      <c r="D5" s="113" t="s">
        <v>282</v>
      </c>
      <c r="E5" s="81" t="s">
        <v>283</v>
      </c>
      <c r="F5" s="93" t="s">
        <v>257</v>
      </c>
      <c r="G5" s="13" t="s">
        <v>281</v>
      </c>
    </row>
    <row r="6" spans="1:7" x14ac:dyDescent="0.25">
      <c r="A6" s="63" t="s">
        <v>33</v>
      </c>
      <c r="B6" s="64">
        <v>1</v>
      </c>
      <c r="C6" s="64">
        <v>0</v>
      </c>
      <c r="D6" s="65">
        <f>D7+D8+D9</f>
        <v>15826.600000000002</v>
      </c>
      <c r="E6" s="65">
        <f>E7+E8+E9</f>
        <v>15749.861629999999</v>
      </c>
      <c r="F6" s="106">
        <f>E6/D6*100</f>
        <v>99.515130413354711</v>
      </c>
      <c r="G6" s="65">
        <f>G7+G8+G9</f>
        <v>76.738370000002078</v>
      </c>
    </row>
    <row r="7" spans="1:7" ht="25.5" customHeight="1" x14ac:dyDescent="0.25">
      <c r="A7" s="63" t="s">
        <v>34</v>
      </c>
      <c r="B7" s="64">
        <v>1</v>
      </c>
      <c r="C7" s="64">
        <v>2</v>
      </c>
      <c r="D7" s="65">
        <v>1841.09</v>
      </c>
      <c r="E7" s="65">
        <v>1840.43975</v>
      </c>
      <c r="F7" s="106">
        <f t="shared" ref="F7:F29" si="0">E7/D7*100</f>
        <v>99.964681248608173</v>
      </c>
      <c r="G7" s="65">
        <f>D7-E7</f>
        <v>0.65024999999991451</v>
      </c>
    </row>
    <row r="8" spans="1:7" ht="35.25" customHeight="1" x14ac:dyDescent="0.25">
      <c r="A8" s="63" t="s">
        <v>35</v>
      </c>
      <c r="B8" s="64">
        <v>1</v>
      </c>
      <c r="C8" s="64">
        <v>4</v>
      </c>
      <c r="D8" s="65">
        <v>9557.5400000000009</v>
      </c>
      <c r="E8" s="65">
        <v>9538.9352299999991</v>
      </c>
      <c r="F8" s="106">
        <f t="shared" si="0"/>
        <v>99.805339344643059</v>
      </c>
      <c r="G8" s="65">
        <f>D8-E8</f>
        <v>18.604770000001736</v>
      </c>
    </row>
    <row r="9" spans="1:7" x14ac:dyDescent="0.25">
      <c r="A9" s="63" t="s">
        <v>36</v>
      </c>
      <c r="B9" s="64">
        <v>1</v>
      </c>
      <c r="C9" s="64">
        <v>13</v>
      </c>
      <c r="D9" s="65">
        <v>4427.97</v>
      </c>
      <c r="E9" s="65">
        <v>4370.4866499999998</v>
      </c>
      <c r="F9" s="106">
        <f t="shared" si="0"/>
        <v>98.701812568739172</v>
      </c>
      <c r="G9" s="65">
        <f>D9-E9</f>
        <v>57.483350000000428</v>
      </c>
    </row>
    <row r="10" spans="1:7" x14ac:dyDescent="0.25">
      <c r="A10" s="63" t="s">
        <v>37</v>
      </c>
      <c r="B10" s="64">
        <v>2</v>
      </c>
      <c r="C10" s="64">
        <v>0</v>
      </c>
      <c r="D10" s="65">
        <f>D11</f>
        <v>162.5</v>
      </c>
      <c r="E10" s="65">
        <f>E11</f>
        <v>159.60624999999999</v>
      </c>
      <c r="F10" s="106">
        <f t="shared" si="0"/>
        <v>98.219230769230762</v>
      </c>
      <c r="G10" s="65">
        <f t="shared" ref="G10" si="1">G11</f>
        <v>2.8937500000000114</v>
      </c>
    </row>
    <row r="11" spans="1:7" x14ac:dyDescent="0.25">
      <c r="A11" s="63" t="s">
        <v>38</v>
      </c>
      <c r="B11" s="64">
        <v>2</v>
      </c>
      <c r="C11" s="64">
        <v>3</v>
      </c>
      <c r="D11" s="65">
        <v>162.5</v>
      </c>
      <c r="E11" s="65">
        <v>159.60624999999999</v>
      </c>
      <c r="F11" s="106">
        <f t="shared" si="0"/>
        <v>98.219230769230762</v>
      </c>
      <c r="G11" s="65">
        <f>D11-E11</f>
        <v>2.8937500000000114</v>
      </c>
    </row>
    <row r="12" spans="1:7" ht="23.25" x14ac:dyDescent="0.25">
      <c r="A12" s="63" t="s">
        <v>39</v>
      </c>
      <c r="B12" s="64">
        <v>3</v>
      </c>
      <c r="C12" s="64">
        <v>0</v>
      </c>
      <c r="D12" s="65">
        <f>D13+D14+D15</f>
        <v>339.2</v>
      </c>
      <c r="E12" s="65">
        <f>E13+E14+E15</f>
        <v>329.2</v>
      </c>
      <c r="F12" s="106">
        <f t="shared" si="0"/>
        <v>97.051886792452834</v>
      </c>
      <c r="G12" s="65">
        <f t="shared" ref="G12" si="2">G13+G14+G15</f>
        <v>10</v>
      </c>
    </row>
    <row r="13" spans="1:7" x14ac:dyDescent="0.25">
      <c r="A13" s="63" t="s">
        <v>40</v>
      </c>
      <c r="B13" s="64">
        <v>3</v>
      </c>
      <c r="C13" s="64">
        <v>4</v>
      </c>
      <c r="D13" s="65">
        <v>40</v>
      </c>
      <c r="E13" s="65">
        <v>40</v>
      </c>
      <c r="F13" s="106">
        <f t="shared" si="0"/>
        <v>100</v>
      </c>
      <c r="G13" s="65">
        <f>D13-E13</f>
        <v>0</v>
      </c>
    </row>
    <row r="14" spans="1:7" ht="24" customHeight="1" x14ac:dyDescent="0.25">
      <c r="A14" s="63" t="s">
        <v>59</v>
      </c>
      <c r="B14" s="64">
        <v>3</v>
      </c>
      <c r="C14" s="64">
        <v>9</v>
      </c>
      <c r="D14" s="65">
        <v>248.2</v>
      </c>
      <c r="E14" s="65">
        <v>238.2</v>
      </c>
      <c r="F14" s="106">
        <f t="shared" si="0"/>
        <v>95.970991136180501</v>
      </c>
      <c r="G14" s="65">
        <f>D14-E14</f>
        <v>10</v>
      </c>
    </row>
    <row r="15" spans="1:7" ht="24" customHeight="1" x14ac:dyDescent="0.25">
      <c r="A15" s="34" t="s">
        <v>235</v>
      </c>
      <c r="B15" s="64">
        <v>3</v>
      </c>
      <c r="C15" s="64">
        <v>14</v>
      </c>
      <c r="D15" s="65">
        <v>51</v>
      </c>
      <c r="E15" s="65">
        <v>51</v>
      </c>
      <c r="F15" s="106">
        <f t="shared" si="0"/>
        <v>100</v>
      </c>
      <c r="G15" s="65">
        <f>D15-E15</f>
        <v>0</v>
      </c>
    </row>
    <row r="16" spans="1:7" x14ac:dyDescent="0.25">
      <c r="A16" s="63" t="s">
        <v>41</v>
      </c>
      <c r="B16" s="64">
        <v>4</v>
      </c>
      <c r="C16" s="64">
        <v>0</v>
      </c>
      <c r="D16" s="65">
        <f>D17+D18</f>
        <v>1092.93</v>
      </c>
      <c r="E16" s="65">
        <f>E17+E18</f>
        <v>1091.70922</v>
      </c>
      <c r="F16" s="106">
        <f t="shared" si="0"/>
        <v>99.888302087050391</v>
      </c>
      <c r="G16" s="65">
        <f>G17+G18</f>
        <v>1.2207800000001257</v>
      </c>
    </row>
    <row r="17" spans="1:7" x14ac:dyDescent="0.25">
      <c r="A17" s="63" t="s">
        <v>111</v>
      </c>
      <c r="B17" s="64">
        <v>4</v>
      </c>
      <c r="C17" s="64">
        <v>1</v>
      </c>
      <c r="D17" s="65">
        <v>34.21</v>
      </c>
      <c r="E17" s="65">
        <v>34.207650000000001</v>
      </c>
      <c r="F17" s="106">
        <f t="shared" si="0"/>
        <v>99.993130663548669</v>
      </c>
      <c r="G17" s="65">
        <f>D17-E17</f>
        <v>2.3499999999998522E-3</v>
      </c>
    </row>
    <row r="18" spans="1:7" x14ac:dyDescent="0.25">
      <c r="A18" s="63" t="s">
        <v>42</v>
      </c>
      <c r="B18" s="64">
        <v>4</v>
      </c>
      <c r="C18" s="64">
        <v>10</v>
      </c>
      <c r="D18" s="65">
        <v>1058.72</v>
      </c>
      <c r="E18" s="65">
        <v>1057.5015699999999</v>
      </c>
      <c r="F18" s="106">
        <f t="shared" si="0"/>
        <v>99.884914802780699</v>
      </c>
      <c r="G18" s="65">
        <f>D18-E18</f>
        <v>1.2184300000001258</v>
      </c>
    </row>
    <row r="19" spans="1:7" x14ac:dyDescent="0.25">
      <c r="A19" s="63" t="s">
        <v>43</v>
      </c>
      <c r="B19" s="64">
        <v>5</v>
      </c>
      <c r="C19" s="64">
        <v>0</v>
      </c>
      <c r="D19" s="65">
        <f>D20+D21+D22</f>
        <v>1279.2137299999999</v>
      </c>
      <c r="E19" s="65">
        <f>E20+E21+E22</f>
        <v>1272.0021999999999</v>
      </c>
      <c r="F19" s="106">
        <f t="shared" si="0"/>
        <v>99.43625292389568</v>
      </c>
      <c r="G19" s="65">
        <f>G20+G21+G22</f>
        <v>7.211529999999982</v>
      </c>
    </row>
    <row r="20" spans="1:7" x14ac:dyDescent="0.25">
      <c r="A20" s="63" t="s">
        <v>115</v>
      </c>
      <c r="B20" s="64">
        <v>5</v>
      </c>
      <c r="C20" s="64">
        <v>1</v>
      </c>
      <c r="D20" s="65">
        <v>412.37373000000002</v>
      </c>
      <c r="E20" s="65">
        <v>412.37373000000002</v>
      </c>
      <c r="F20" s="106">
        <f t="shared" si="0"/>
        <v>100</v>
      </c>
      <c r="G20" s="65">
        <f>D20-E20</f>
        <v>0</v>
      </c>
    </row>
    <row r="21" spans="1:7" x14ac:dyDescent="0.25">
      <c r="A21" s="63" t="s">
        <v>60</v>
      </c>
      <c r="B21" s="64">
        <v>5</v>
      </c>
      <c r="C21" s="64">
        <v>2</v>
      </c>
      <c r="D21" s="65">
        <v>365</v>
      </c>
      <c r="E21" s="65">
        <v>365</v>
      </c>
      <c r="F21" s="106">
        <f t="shared" si="0"/>
        <v>100</v>
      </c>
      <c r="G21" s="65">
        <f>D21-E21</f>
        <v>0</v>
      </c>
    </row>
    <row r="22" spans="1:7" x14ac:dyDescent="0.25">
      <c r="A22" s="63" t="s">
        <v>44</v>
      </c>
      <c r="B22" s="64">
        <v>5</v>
      </c>
      <c r="C22" s="64">
        <v>3</v>
      </c>
      <c r="D22" s="65">
        <v>501.84</v>
      </c>
      <c r="E22" s="65">
        <v>494.62846999999999</v>
      </c>
      <c r="F22" s="106">
        <f t="shared" si="0"/>
        <v>98.562982225410494</v>
      </c>
      <c r="G22" s="65">
        <f>D22-E22</f>
        <v>7.211529999999982</v>
      </c>
    </row>
    <row r="23" spans="1:7" x14ac:dyDescent="0.25">
      <c r="A23" s="63" t="s">
        <v>88</v>
      </c>
      <c r="B23" s="64">
        <v>8</v>
      </c>
      <c r="C23" s="64">
        <v>0</v>
      </c>
      <c r="D23" s="65">
        <f>D24</f>
        <v>1646.35</v>
      </c>
      <c r="E23" s="65">
        <f>E24</f>
        <v>1587.00163</v>
      </c>
      <c r="F23" s="106">
        <f t="shared" si="0"/>
        <v>96.395154736234701</v>
      </c>
      <c r="G23" s="65">
        <f t="shared" ref="G23" si="3">G24</f>
        <v>59.348369999999932</v>
      </c>
    </row>
    <row r="24" spans="1:7" x14ac:dyDescent="0.25">
      <c r="A24" s="63" t="s">
        <v>45</v>
      </c>
      <c r="B24" s="64">
        <v>8</v>
      </c>
      <c r="C24" s="64">
        <v>1</v>
      </c>
      <c r="D24" s="65">
        <v>1646.35</v>
      </c>
      <c r="E24" s="65">
        <v>1587.00163</v>
      </c>
      <c r="F24" s="106">
        <f t="shared" si="0"/>
        <v>96.395154736234701</v>
      </c>
      <c r="G24" s="65">
        <f>D24-E24</f>
        <v>59.348369999999932</v>
      </c>
    </row>
    <row r="25" spans="1:7" x14ac:dyDescent="0.25">
      <c r="A25" s="63" t="s">
        <v>89</v>
      </c>
      <c r="B25" s="64">
        <v>11</v>
      </c>
      <c r="C25" s="64">
        <v>0</v>
      </c>
      <c r="D25" s="65">
        <f t="shared" ref="D25:G25" si="4">D26</f>
        <v>3520</v>
      </c>
      <c r="E25" s="65">
        <f>E26</f>
        <v>3418.6000600000002</v>
      </c>
      <c r="F25" s="106">
        <f t="shared" si="0"/>
        <v>97.119319886363641</v>
      </c>
      <c r="G25" s="65">
        <f t="shared" si="4"/>
        <v>101.39993999999979</v>
      </c>
    </row>
    <row r="26" spans="1:7" x14ac:dyDescent="0.25">
      <c r="A26" s="63" t="s">
        <v>46</v>
      </c>
      <c r="B26" s="64">
        <v>11</v>
      </c>
      <c r="C26" s="64">
        <v>1</v>
      </c>
      <c r="D26" s="65">
        <v>3520</v>
      </c>
      <c r="E26" s="65">
        <v>3418.6000600000002</v>
      </c>
      <c r="F26" s="106">
        <f t="shared" si="0"/>
        <v>97.119319886363641</v>
      </c>
      <c r="G26" s="65">
        <f>D26-E26</f>
        <v>101.39993999999979</v>
      </c>
    </row>
    <row r="27" spans="1:7" ht="34.5" x14ac:dyDescent="0.25">
      <c r="A27" s="63" t="s">
        <v>90</v>
      </c>
      <c r="B27" s="64">
        <v>14</v>
      </c>
      <c r="C27" s="64">
        <v>0</v>
      </c>
      <c r="D27" s="65">
        <f t="shared" ref="D27:G27" si="5">D28</f>
        <v>17.02</v>
      </c>
      <c r="E27" s="65">
        <f t="shared" si="5"/>
        <v>17.016999999999999</v>
      </c>
      <c r="F27" s="106">
        <f t="shared" si="0"/>
        <v>99.982373678025851</v>
      </c>
      <c r="G27" s="65">
        <f t="shared" si="5"/>
        <v>3.0000000000001137E-3</v>
      </c>
    </row>
    <row r="28" spans="1:7" x14ac:dyDescent="0.25">
      <c r="A28" s="63" t="s">
        <v>47</v>
      </c>
      <c r="B28" s="64">
        <v>14</v>
      </c>
      <c r="C28" s="64">
        <v>3</v>
      </c>
      <c r="D28" s="65">
        <v>17.02</v>
      </c>
      <c r="E28" s="65">
        <v>17.016999999999999</v>
      </c>
      <c r="F28" s="106">
        <f t="shared" si="0"/>
        <v>99.982373678025851</v>
      </c>
      <c r="G28" s="65">
        <f>D28-E28</f>
        <v>3.0000000000001137E-3</v>
      </c>
    </row>
    <row r="29" spans="1:7" x14ac:dyDescent="0.25">
      <c r="A29" s="149" t="s">
        <v>240</v>
      </c>
      <c r="B29" s="150"/>
      <c r="C29" s="151"/>
      <c r="D29" s="66">
        <f>D6+D10+D12+D16+D19+D23+D25+D27</f>
        <v>23883.813730000002</v>
      </c>
      <c r="E29" s="66">
        <f>E6+E10+E12+E16+E19+E23+E25+E27</f>
        <v>23624.99799</v>
      </c>
      <c r="F29" s="107">
        <f t="shared" si="0"/>
        <v>98.916355055663047</v>
      </c>
      <c r="G29" s="66">
        <v>258.81</v>
      </c>
    </row>
  </sheetData>
  <autoFilter ref="A5:G29"/>
  <mergeCells count="3">
    <mergeCell ref="A29:C29"/>
    <mergeCell ref="E1:G1"/>
    <mergeCell ref="A2:G2"/>
  </mergeCells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72"/>
  <sheetViews>
    <sheetView tabSelected="1" topLeftCell="B61" workbookViewId="0">
      <selection activeCell="J69" sqref="J69"/>
    </sheetView>
  </sheetViews>
  <sheetFormatPr defaultRowHeight="15.75" x14ac:dyDescent="0.25"/>
  <cols>
    <col min="1" max="1" width="55.140625" style="41" customWidth="1"/>
    <col min="2" max="2" width="6.85546875" style="10" customWidth="1"/>
    <col min="3" max="3" width="5" style="10" customWidth="1"/>
    <col min="4" max="4" width="4.140625" style="10" customWidth="1"/>
    <col min="5" max="5" width="8.85546875" style="10" customWidth="1"/>
    <col min="6" max="6" width="5.140625" style="10" customWidth="1"/>
    <col min="7" max="7" width="17" style="2" customWidth="1"/>
    <col min="8" max="8" width="12.5703125" style="68" customWidth="1"/>
    <col min="9" max="9" width="13.85546875" style="68" customWidth="1"/>
    <col min="10" max="10" width="13.7109375" style="2" customWidth="1"/>
    <col min="11" max="16384" width="9.140625" style="2"/>
  </cols>
  <sheetData>
    <row r="1" spans="1:10" ht="44.25" customHeight="1" x14ac:dyDescent="0.25">
      <c r="G1" s="144" t="s">
        <v>288</v>
      </c>
      <c r="H1" s="153"/>
      <c r="I1" s="153"/>
      <c r="J1" s="144"/>
    </row>
    <row r="2" spans="1:10" ht="44.25" customHeight="1" x14ac:dyDescent="0.25">
      <c r="G2" s="124"/>
      <c r="H2" s="125"/>
      <c r="I2" s="125"/>
      <c r="J2" s="124"/>
    </row>
    <row r="3" spans="1:10" ht="51.75" customHeight="1" x14ac:dyDescent="0.25">
      <c r="A3" s="143" t="s">
        <v>126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 ht="16.5" thickBot="1" x14ac:dyDescent="0.3">
      <c r="G4" s="11"/>
      <c r="J4" s="11" t="s">
        <v>127</v>
      </c>
    </row>
    <row r="5" spans="1:10" ht="142.5" thickBot="1" x14ac:dyDescent="0.3">
      <c r="A5" s="43" t="s">
        <v>28</v>
      </c>
      <c r="B5" s="43" t="s">
        <v>48</v>
      </c>
      <c r="C5" s="43" t="s">
        <v>29</v>
      </c>
      <c r="D5" s="43" t="s">
        <v>30</v>
      </c>
      <c r="E5" s="43" t="s">
        <v>31</v>
      </c>
      <c r="F5" s="43" t="s">
        <v>32</v>
      </c>
      <c r="G5" s="113" t="s">
        <v>282</v>
      </c>
      <c r="H5" s="81" t="s">
        <v>283</v>
      </c>
      <c r="I5" s="93" t="s">
        <v>257</v>
      </c>
      <c r="J5" s="13" t="s">
        <v>281</v>
      </c>
    </row>
    <row r="6" spans="1:10" ht="15" x14ac:dyDescent="0.25">
      <c r="A6" s="45" t="s">
        <v>33</v>
      </c>
      <c r="B6" s="126">
        <v>650</v>
      </c>
      <c r="C6" s="127">
        <v>1</v>
      </c>
      <c r="D6" s="128">
        <v>0</v>
      </c>
      <c r="E6" s="33" t="s">
        <v>65</v>
      </c>
      <c r="F6" s="126" t="s">
        <v>49</v>
      </c>
      <c r="G6" s="22">
        <f>G7+G12+G22</f>
        <v>15826.601740000004</v>
      </c>
      <c r="H6" s="22">
        <f>H7+H12+H22</f>
        <v>15749.861629999999</v>
      </c>
      <c r="I6" s="109">
        <f>H6/G6*100</f>
        <v>99.515119472514101</v>
      </c>
      <c r="J6" s="22">
        <f>J7+J12+J22</f>
        <v>76.740109999999945</v>
      </c>
    </row>
    <row r="7" spans="1:10" ht="22.5" x14ac:dyDescent="0.25">
      <c r="A7" s="34" t="s">
        <v>34</v>
      </c>
      <c r="B7" s="18">
        <v>650</v>
      </c>
      <c r="C7" s="35">
        <v>1</v>
      </c>
      <c r="D7" s="36">
        <v>2</v>
      </c>
      <c r="E7" s="32" t="s">
        <v>65</v>
      </c>
      <c r="F7" s="18" t="s">
        <v>49</v>
      </c>
      <c r="G7" s="23">
        <f>G8</f>
        <v>1841.0897500000001</v>
      </c>
      <c r="H7" s="23">
        <f t="shared" ref="H7:J10" si="0">H8</f>
        <v>1840.43975</v>
      </c>
      <c r="I7" s="102">
        <f t="shared" ref="I7:I11" si="1">H7/G7*100</f>
        <v>99.964694822726585</v>
      </c>
      <c r="J7" s="23">
        <f t="shared" si="0"/>
        <v>0.65000000000009095</v>
      </c>
    </row>
    <row r="8" spans="1:10" ht="33.75" x14ac:dyDescent="0.25">
      <c r="A8" s="42" t="s">
        <v>204</v>
      </c>
      <c r="B8" s="18">
        <v>650</v>
      </c>
      <c r="C8" s="35">
        <v>1</v>
      </c>
      <c r="D8" s="36">
        <v>2</v>
      </c>
      <c r="E8" s="32">
        <v>2500000</v>
      </c>
      <c r="F8" s="18"/>
      <c r="G8" s="23">
        <f>G9</f>
        <v>1841.0897500000001</v>
      </c>
      <c r="H8" s="23">
        <f t="shared" si="0"/>
        <v>1840.43975</v>
      </c>
      <c r="I8" s="102">
        <f t="shared" si="1"/>
        <v>99.964694822726585</v>
      </c>
      <c r="J8" s="23">
        <f t="shared" si="0"/>
        <v>0.65000000000009095</v>
      </c>
    </row>
    <row r="9" spans="1:10" ht="22.5" x14ac:dyDescent="0.25">
      <c r="A9" s="42" t="s">
        <v>205</v>
      </c>
      <c r="B9" s="18"/>
      <c r="C9" s="35">
        <v>1</v>
      </c>
      <c r="D9" s="36">
        <v>2</v>
      </c>
      <c r="E9" s="32">
        <v>2510000</v>
      </c>
      <c r="F9" s="18"/>
      <c r="G9" s="23">
        <f>G10</f>
        <v>1841.0897500000001</v>
      </c>
      <c r="H9" s="23">
        <f t="shared" si="0"/>
        <v>1840.43975</v>
      </c>
      <c r="I9" s="102">
        <f t="shared" si="1"/>
        <v>99.964694822726585</v>
      </c>
      <c r="J9" s="23">
        <f t="shared" si="0"/>
        <v>0.65000000000009095</v>
      </c>
    </row>
    <row r="10" spans="1:10" ht="15" x14ac:dyDescent="0.25">
      <c r="A10" s="34" t="s">
        <v>93</v>
      </c>
      <c r="B10" s="18">
        <v>650</v>
      </c>
      <c r="C10" s="35">
        <v>1</v>
      </c>
      <c r="D10" s="36">
        <v>2</v>
      </c>
      <c r="E10" s="32" t="s">
        <v>66</v>
      </c>
      <c r="F10" s="18" t="s">
        <v>49</v>
      </c>
      <c r="G10" s="23">
        <f>G11</f>
        <v>1841.0897500000001</v>
      </c>
      <c r="H10" s="23">
        <f t="shared" si="0"/>
        <v>1840.43975</v>
      </c>
      <c r="I10" s="102">
        <f t="shared" si="1"/>
        <v>99.964694822726585</v>
      </c>
      <c r="J10" s="23">
        <f t="shared" si="0"/>
        <v>0.65000000000009095</v>
      </c>
    </row>
    <row r="11" spans="1:10" ht="22.5" x14ac:dyDescent="0.25">
      <c r="A11" s="34" t="s">
        <v>94</v>
      </c>
      <c r="B11" s="18">
        <v>650</v>
      </c>
      <c r="C11" s="35">
        <v>1</v>
      </c>
      <c r="D11" s="36">
        <v>2</v>
      </c>
      <c r="E11" s="32" t="s">
        <v>66</v>
      </c>
      <c r="F11" s="18" t="s">
        <v>67</v>
      </c>
      <c r="G11" s="120">
        <v>1841.0897500000001</v>
      </c>
      <c r="H11" s="23">
        <v>1840.43975</v>
      </c>
      <c r="I11" s="102">
        <f t="shared" si="1"/>
        <v>99.964694822726585</v>
      </c>
      <c r="J11" s="23">
        <f>G11-H11</f>
        <v>0.65000000000009095</v>
      </c>
    </row>
    <row r="12" spans="1:10" ht="33.75" x14ac:dyDescent="0.25">
      <c r="A12" s="34" t="s">
        <v>35</v>
      </c>
      <c r="B12" s="18">
        <v>650</v>
      </c>
      <c r="C12" s="35">
        <v>1</v>
      </c>
      <c r="D12" s="36">
        <v>4</v>
      </c>
      <c r="E12" s="32" t="s">
        <v>65</v>
      </c>
      <c r="F12" s="18" t="s">
        <v>49</v>
      </c>
      <c r="G12" s="23">
        <f>G13</f>
        <v>9557.5391600000021</v>
      </c>
      <c r="H12" s="23">
        <f t="shared" ref="H12:J12" si="2">H13</f>
        <v>9538.9352299999991</v>
      </c>
      <c r="I12" s="102">
        <f t="shared" ref="I12:I21" si="3">H12/G12*100</f>
        <v>99.805348116407785</v>
      </c>
      <c r="J12" s="23">
        <f t="shared" si="2"/>
        <v>18.603929999999995</v>
      </c>
    </row>
    <row r="13" spans="1:10" ht="33.75" x14ac:dyDescent="0.25">
      <c r="A13" s="42" t="s">
        <v>204</v>
      </c>
      <c r="B13" s="18">
        <v>650</v>
      </c>
      <c r="C13" s="35">
        <v>1</v>
      </c>
      <c r="D13" s="36">
        <v>4</v>
      </c>
      <c r="E13" s="32">
        <v>2500000</v>
      </c>
      <c r="F13" s="18"/>
      <c r="G13" s="23">
        <f>G14</f>
        <v>9557.5391600000021</v>
      </c>
      <c r="H13" s="23">
        <f>H14</f>
        <v>9538.9352299999991</v>
      </c>
      <c r="I13" s="102">
        <f t="shared" si="3"/>
        <v>99.805348116407785</v>
      </c>
      <c r="J13" s="23">
        <f>J14</f>
        <v>18.603929999999995</v>
      </c>
    </row>
    <row r="14" spans="1:10" ht="22.5" x14ac:dyDescent="0.25">
      <c r="A14" s="42" t="s">
        <v>205</v>
      </c>
      <c r="B14" s="18">
        <v>650</v>
      </c>
      <c r="C14" s="35">
        <v>1</v>
      </c>
      <c r="D14" s="36">
        <v>4</v>
      </c>
      <c r="E14" s="32">
        <v>2510000</v>
      </c>
      <c r="F14" s="18"/>
      <c r="G14" s="23">
        <f>G15</f>
        <v>9557.5391600000021</v>
      </c>
      <c r="H14" s="23">
        <f t="shared" ref="H14:J14" si="4">H15</f>
        <v>9538.9352299999991</v>
      </c>
      <c r="I14" s="102">
        <f t="shared" si="3"/>
        <v>99.805348116407785</v>
      </c>
      <c r="J14" s="23">
        <f t="shared" si="4"/>
        <v>18.603929999999995</v>
      </c>
    </row>
    <row r="15" spans="1:10" ht="15" x14ac:dyDescent="0.25">
      <c r="A15" s="34" t="s">
        <v>95</v>
      </c>
      <c r="B15" s="18">
        <v>650</v>
      </c>
      <c r="C15" s="35">
        <v>1</v>
      </c>
      <c r="D15" s="36">
        <v>4</v>
      </c>
      <c r="E15" s="32" t="s">
        <v>68</v>
      </c>
      <c r="F15" s="18" t="s">
        <v>49</v>
      </c>
      <c r="G15" s="23">
        <f>G16+G17+G18+G21+G19+G20</f>
        <v>9557.5391600000021</v>
      </c>
      <c r="H15" s="23">
        <f t="shared" ref="H15:J15" si="5">H16+H17+H18+H21+H19+H20</f>
        <v>9538.9352299999991</v>
      </c>
      <c r="I15" s="102">
        <f t="shared" si="3"/>
        <v>99.805348116407785</v>
      </c>
      <c r="J15" s="23">
        <f t="shared" si="5"/>
        <v>18.603929999999995</v>
      </c>
    </row>
    <row r="16" spans="1:10" ht="22.5" x14ac:dyDescent="0.25">
      <c r="A16" s="34" t="s">
        <v>94</v>
      </c>
      <c r="B16" s="18">
        <v>650</v>
      </c>
      <c r="C16" s="35">
        <v>1</v>
      </c>
      <c r="D16" s="36">
        <v>4</v>
      </c>
      <c r="E16" s="32" t="s">
        <v>68</v>
      </c>
      <c r="F16" s="18" t="s">
        <v>67</v>
      </c>
      <c r="G16" s="120">
        <v>9262.2042500000007</v>
      </c>
      <c r="H16" s="23">
        <v>9244.3651800000007</v>
      </c>
      <c r="I16" s="102">
        <f t="shared" si="3"/>
        <v>99.807399302385278</v>
      </c>
      <c r="J16" s="23">
        <f t="shared" ref="J16:J21" si="6">G16-H16</f>
        <v>17.839069999999992</v>
      </c>
    </row>
    <row r="17" spans="1:10" ht="22.5" x14ac:dyDescent="0.25">
      <c r="A17" s="34" t="s">
        <v>96</v>
      </c>
      <c r="B17" s="18">
        <v>650</v>
      </c>
      <c r="C17" s="35">
        <v>1</v>
      </c>
      <c r="D17" s="36">
        <v>4</v>
      </c>
      <c r="E17" s="32" t="s">
        <v>68</v>
      </c>
      <c r="F17" s="18" t="s">
        <v>69</v>
      </c>
      <c r="G17" s="120">
        <v>151.87889999999999</v>
      </c>
      <c r="H17" s="23">
        <v>151.87889999999999</v>
      </c>
      <c r="I17" s="102">
        <f t="shared" si="3"/>
        <v>100</v>
      </c>
      <c r="J17" s="23">
        <f t="shared" si="6"/>
        <v>0</v>
      </c>
    </row>
    <row r="18" spans="1:10" ht="22.5" x14ac:dyDescent="0.25">
      <c r="A18" s="34" t="s">
        <v>97</v>
      </c>
      <c r="B18" s="18">
        <v>650</v>
      </c>
      <c r="C18" s="35">
        <v>1</v>
      </c>
      <c r="D18" s="36">
        <v>4</v>
      </c>
      <c r="E18" s="32" t="s">
        <v>68</v>
      </c>
      <c r="F18" s="18" t="s">
        <v>70</v>
      </c>
      <c r="G18" s="120">
        <v>122.65600999999999</v>
      </c>
      <c r="H18" s="23">
        <v>122.41786999999999</v>
      </c>
      <c r="I18" s="102">
        <f t="shared" si="3"/>
        <v>99.805847263415785</v>
      </c>
      <c r="J18" s="23">
        <f t="shared" si="6"/>
        <v>0.23814000000000135</v>
      </c>
    </row>
    <row r="19" spans="1:10" ht="15" x14ac:dyDescent="0.25">
      <c r="A19" s="34" t="s">
        <v>226</v>
      </c>
      <c r="B19" s="18">
        <v>650</v>
      </c>
      <c r="C19" s="35">
        <v>1</v>
      </c>
      <c r="D19" s="36">
        <v>4</v>
      </c>
      <c r="E19" s="32" t="s">
        <v>68</v>
      </c>
      <c r="F19" s="18">
        <v>360</v>
      </c>
      <c r="G19" s="23">
        <v>4</v>
      </c>
      <c r="H19" s="23">
        <v>4</v>
      </c>
      <c r="I19" s="102">
        <f t="shared" si="3"/>
        <v>100</v>
      </c>
      <c r="J19" s="23">
        <f t="shared" si="6"/>
        <v>0</v>
      </c>
    </row>
    <row r="20" spans="1:10" ht="15" x14ac:dyDescent="0.25">
      <c r="A20" s="34" t="s">
        <v>239</v>
      </c>
      <c r="B20" s="18">
        <v>650</v>
      </c>
      <c r="C20" s="35">
        <v>1</v>
      </c>
      <c r="D20" s="36">
        <v>4</v>
      </c>
      <c r="E20" s="32" t="s">
        <v>68</v>
      </c>
      <c r="F20" s="18">
        <v>851</v>
      </c>
      <c r="G20" s="120">
        <v>0.26</v>
      </c>
      <c r="H20" s="23">
        <v>0</v>
      </c>
      <c r="I20" s="102">
        <f t="shared" si="3"/>
        <v>0</v>
      </c>
      <c r="J20" s="23">
        <f t="shared" si="6"/>
        <v>0.26</v>
      </c>
    </row>
    <row r="21" spans="1:10" ht="15" x14ac:dyDescent="0.25">
      <c r="A21" s="34" t="s">
        <v>98</v>
      </c>
      <c r="B21" s="18">
        <v>650</v>
      </c>
      <c r="C21" s="35">
        <v>1</v>
      </c>
      <c r="D21" s="36">
        <v>4</v>
      </c>
      <c r="E21" s="32" t="s">
        <v>68</v>
      </c>
      <c r="F21" s="18" t="s">
        <v>71</v>
      </c>
      <c r="G21" s="120">
        <v>16.54</v>
      </c>
      <c r="H21" s="23">
        <v>16.27328</v>
      </c>
      <c r="I21" s="102">
        <f t="shared" si="3"/>
        <v>98.387424425634833</v>
      </c>
      <c r="J21" s="23">
        <f t="shared" si="6"/>
        <v>0.2667199999999994</v>
      </c>
    </row>
    <row r="22" spans="1:10" ht="15" x14ac:dyDescent="0.25">
      <c r="A22" s="34" t="s">
        <v>36</v>
      </c>
      <c r="B22" s="18">
        <v>650</v>
      </c>
      <c r="C22" s="35">
        <v>1</v>
      </c>
      <c r="D22" s="36">
        <v>13</v>
      </c>
      <c r="E22" s="32" t="s">
        <v>65</v>
      </c>
      <c r="F22" s="18" t="s">
        <v>49</v>
      </c>
      <c r="G22" s="23">
        <f>G23+G26+G30+G38+G43+G47+G34</f>
        <v>4427.9728300000006</v>
      </c>
      <c r="H22" s="23">
        <f t="shared" ref="H22:J22" si="7">H23+H26+H30+H38+H43+H47+H34</f>
        <v>4370.4866499999998</v>
      </c>
      <c r="I22" s="102">
        <f t="shared" ref="I22:I32" si="8">H22/G22*100</f>
        <v>98.70174948657035</v>
      </c>
      <c r="J22" s="23">
        <f t="shared" si="7"/>
        <v>57.486179999999855</v>
      </c>
    </row>
    <row r="23" spans="1:10" ht="23.25" customHeight="1" x14ac:dyDescent="0.25">
      <c r="A23" s="34" t="s">
        <v>238</v>
      </c>
      <c r="B23" s="18">
        <v>650</v>
      </c>
      <c r="C23" s="35">
        <v>1</v>
      </c>
      <c r="D23" s="36">
        <v>13</v>
      </c>
      <c r="E23" s="32">
        <v>400000</v>
      </c>
      <c r="F23" s="18"/>
      <c r="G23" s="23">
        <f>G24</f>
        <v>3</v>
      </c>
      <c r="H23" s="23">
        <f t="shared" ref="H23:J24" si="9">H24</f>
        <v>3</v>
      </c>
      <c r="I23" s="102">
        <f t="shared" si="8"/>
        <v>100</v>
      </c>
      <c r="J23" s="23">
        <f t="shared" si="9"/>
        <v>0</v>
      </c>
    </row>
    <row r="24" spans="1:10" ht="22.5" x14ac:dyDescent="0.25">
      <c r="A24" s="34" t="s">
        <v>101</v>
      </c>
      <c r="B24" s="18">
        <v>650</v>
      </c>
      <c r="C24" s="35">
        <v>1</v>
      </c>
      <c r="D24" s="36">
        <v>13</v>
      </c>
      <c r="E24" s="32" t="s">
        <v>51</v>
      </c>
      <c r="F24" s="18" t="s">
        <v>49</v>
      </c>
      <c r="G24" s="23">
        <f>G25</f>
        <v>3</v>
      </c>
      <c r="H24" s="23">
        <f t="shared" si="9"/>
        <v>3</v>
      </c>
      <c r="I24" s="102">
        <f t="shared" si="8"/>
        <v>100</v>
      </c>
      <c r="J24" s="23">
        <f t="shared" si="9"/>
        <v>0</v>
      </c>
    </row>
    <row r="25" spans="1:10" ht="22.5" x14ac:dyDescent="0.25">
      <c r="A25" s="34" t="s">
        <v>97</v>
      </c>
      <c r="B25" s="18">
        <v>650</v>
      </c>
      <c r="C25" s="35">
        <v>1</v>
      </c>
      <c r="D25" s="36">
        <v>13</v>
      </c>
      <c r="E25" s="32" t="s">
        <v>51</v>
      </c>
      <c r="F25" s="18" t="s">
        <v>70</v>
      </c>
      <c r="G25" s="120">
        <v>3</v>
      </c>
      <c r="H25" s="23">
        <v>3</v>
      </c>
      <c r="I25" s="102">
        <f t="shared" si="8"/>
        <v>100</v>
      </c>
      <c r="J25" s="23">
        <f>G25-H25</f>
        <v>0</v>
      </c>
    </row>
    <row r="26" spans="1:10" ht="33.75" x14ac:dyDescent="0.25">
      <c r="A26" s="42" t="s">
        <v>208</v>
      </c>
      <c r="B26" s="18">
        <v>650</v>
      </c>
      <c r="C26" s="35">
        <v>1</v>
      </c>
      <c r="D26" s="36">
        <v>13</v>
      </c>
      <c r="E26" s="32">
        <v>1300000</v>
      </c>
      <c r="F26" s="18"/>
      <c r="G26" s="23">
        <f>G27</f>
        <v>4</v>
      </c>
      <c r="H26" s="23">
        <f t="shared" ref="H26:J28" si="10">H27</f>
        <v>4</v>
      </c>
      <c r="I26" s="102">
        <f t="shared" si="8"/>
        <v>100</v>
      </c>
      <c r="J26" s="23">
        <f t="shared" si="10"/>
        <v>0</v>
      </c>
    </row>
    <row r="27" spans="1:10" ht="22.5" x14ac:dyDescent="0.25">
      <c r="A27" s="42" t="s">
        <v>158</v>
      </c>
      <c r="B27" s="18">
        <v>650</v>
      </c>
      <c r="C27" s="35">
        <v>1</v>
      </c>
      <c r="D27" s="36">
        <v>13</v>
      </c>
      <c r="E27" s="32">
        <v>1320000</v>
      </c>
      <c r="F27" s="18"/>
      <c r="G27" s="23">
        <f>G28</f>
        <v>4</v>
      </c>
      <c r="H27" s="23">
        <f t="shared" si="10"/>
        <v>4</v>
      </c>
      <c r="I27" s="102">
        <f t="shared" si="8"/>
        <v>100</v>
      </c>
      <c r="J27" s="23">
        <f t="shared" si="10"/>
        <v>0</v>
      </c>
    </row>
    <row r="28" spans="1:10" ht="22.5" x14ac:dyDescent="0.25">
      <c r="A28" s="34" t="s">
        <v>101</v>
      </c>
      <c r="B28" s="18">
        <v>650</v>
      </c>
      <c r="C28" s="35">
        <v>1</v>
      </c>
      <c r="D28" s="36">
        <v>13</v>
      </c>
      <c r="E28" s="32" t="s">
        <v>74</v>
      </c>
      <c r="F28" s="18" t="s">
        <v>49</v>
      </c>
      <c r="G28" s="23">
        <f>G29</f>
        <v>4</v>
      </c>
      <c r="H28" s="23">
        <f t="shared" si="10"/>
        <v>4</v>
      </c>
      <c r="I28" s="102">
        <f t="shared" si="8"/>
        <v>100</v>
      </c>
      <c r="J28" s="23">
        <f t="shared" si="10"/>
        <v>0</v>
      </c>
    </row>
    <row r="29" spans="1:10" ht="22.5" x14ac:dyDescent="0.25">
      <c r="A29" s="34" t="s">
        <v>97</v>
      </c>
      <c r="B29" s="18">
        <v>650</v>
      </c>
      <c r="C29" s="35">
        <v>1</v>
      </c>
      <c r="D29" s="36">
        <v>13</v>
      </c>
      <c r="E29" s="32" t="s">
        <v>74</v>
      </c>
      <c r="F29" s="18" t="s">
        <v>70</v>
      </c>
      <c r="G29" s="120">
        <v>4</v>
      </c>
      <c r="H29" s="23">
        <v>4</v>
      </c>
      <c r="I29" s="102">
        <f t="shared" si="8"/>
        <v>100</v>
      </c>
      <c r="J29" s="23">
        <f>G29-H29</f>
        <v>0</v>
      </c>
    </row>
    <row r="30" spans="1:10" ht="22.5" x14ac:dyDescent="0.25">
      <c r="A30" s="42" t="s">
        <v>209</v>
      </c>
      <c r="B30" s="18">
        <v>650</v>
      </c>
      <c r="C30" s="35">
        <v>1</v>
      </c>
      <c r="D30" s="36">
        <v>13</v>
      </c>
      <c r="E30" s="32">
        <v>1500000</v>
      </c>
      <c r="F30" s="18"/>
      <c r="G30" s="23">
        <f>G31</f>
        <v>10.98226</v>
      </c>
      <c r="H30" s="23">
        <f t="shared" ref="H30:J32" si="11">H31</f>
        <v>10.98226</v>
      </c>
      <c r="I30" s="102">
        <f t="shared" si="8"/>
        <v>100</v>
      </c>
      <c r="J30" s="23">
        <f t="shared" si="11"/>
        <v>0</v>
      </c>
    </row>
    <row r="31" spans="1:10" ht="15" x14ac:dyDescent="0.25">
      <c r="A31" s="42" t="s">
        <v>166</v>
      </c>
      <c r="B31" s="18">
        <v>650</v>
      </c>
      <c r="C31" s="35">
        <v>1</v>
      </c>
      <c r="D31" s="36">
        <v>13</v>
      </c>
      <c r="E31" s="32">
        <v>1510000</v>
      </c>
      <c r="F31" s="18"/>
      <c r="G31" s="23">
        <f>G32</f>
        <v>10.98226</v>
      </c>
      <c r="H31" s="23">
        <f t="shared" si="11"/>
        <v>10.98226</v>
      </c>
      <c r="I31" s="102">
        <f t="shared" si="8"/>
        <v>100</v>
      </c>
      <c r="J31" s="23">
        <f t="shared" si="11"/>
        <v>0</v>
      </c>
    </row>
    <row r="32" spans="1:10" ht="22.5" x14ac:dyDescent="0.25">
      <c r="A32" s="34" t="s">
        <v>101</v>
      </c>
      <c r="B32" s="18">
        <v>650</v>
      </c>
      <c r="C32" s="35">
        <v>1</v>
      </c>
      <c r="D32" s="36">
        <v>13</v>
      </c>
      <c r="E32" s="32" t="s">
        <v>87</v>
      </c>
      <c r="F32" s="18" t="s">
        <v>49</v>
      </c>
      <c r="G32" s="23">
        <f>G33</f>
        <v>10.98226</v>
      </c>
      <c r="H32" s="23">
        <f t="shared" si="11"/>
        <v>10.98226</v>
      </c>
      <c r="I32" s="102">
        <f t="shared" si="8"/>
        <v>100</v>
      </c>
      <c r="J32" s="23">
        <f t="shared" si="11"/>
        <v>0</v>
      </c>
    </row>
    <row r="33" spans="1:10" ht="22.5" x14ac:dyDescent="0.25">
      <c r="A33" s="34" t="s">
        <v>97</v>
      </c>
      <c r="B33" s="18">
        <v>650</v>
      </c>
      <c r="C33" s="35">
        <v>1</v>
      </c>
      <c r="D33" s="36">
        <v>13</v>
      </c>
      <c r="E33" s="32" t="s">
        <v>87</v>
      </c>
      <c r="F33" s="18" t="s">
        <v>70</v>
      </c>
      <c r="G33" s="120">
        <v>10.98226</v>
      </c>
      <c r="H33" s="120">
        <v>10.98226</v>
      </c>
      <c r="I33" s="102">
        <f t="shared" ref="I33:I41" si="12">H33/G33*100</f>
        <v>100</v>
      </c>
      <c r="J33" s="23">
        <f>G33-H33</f>
        <v>0</v>
      </c>
    </row>
    <row r="34" spans="1:10" ht="22.5" x14ac:dyDescent="0.25">
      <c r="A34" s="42" t="s">
        <v>215</v>
      </c>
      <c r="B34" s="18">
        <v>650</v>
      </c>
      <c r="C34" s="35">
        <v>1</v>
      </c>
      <c r="D34" s="36">
        <v>13</v>
      </c>
      <c r="E34" s="32">
        <v>1700000</v>
      </c>
      <c r="F34" s="18"/>
      <c r="G34" s="23">
        <f>G35</f>
        <v>23.327999999999999</v>
      </c>
      <c r="H34" s="23">
        <f t="shared" ref="H34:J36" si="13">H35</f>
        <v>22.658480000000001</v>
      </c>
      <c r="I34" s="102">
        <f t="shared" si="12"/>
        <v>97.129972565157757</v>
      </c>
      <c r="J34" s="23">
        <f t="shared" si="13"/>
        <v>0.66951999999999856</v>
      </c>
    </row>
    <row r="35" spans="1:10" ht="22.5" x14ac:dyDescent="0.25">
      <c r="A35" s="42" t="s">
        <v>169</v>
      </c>
      <c r="B35" s="18">
        <v>650</v>
      </c>
      <c r="C35" s="35">
        <v>1</v>
      </c>
      <c r="D35" s="36">
        <v>13</v>
      </c>
      <c r="E35" s="32">
        <v>1710000</v>
      </c>
      <c r="F35" s="18"/>
      <c r="G35" s="23">
        <f>G36</f>
        <v>23.327999999999999</v>
      </c>
      <c r="H35" s="23">
        <f t="shared" si="13"/>
        <v>22.658480000000001</v>
      </c>
      <c r="I35" s="102">
        <f t="shared" si="12"/>
        <v>97.129972565157757</v>
      </c>
      <c r="J35" s="23">
        <f t="shared" si="13"/>
        <v>0.66951999999999856</v>
      </c>
    </row>
    <row r="36" spans="1:10" ht="33.75" x14ac:dyDescent="0.25">
      <c r="A36" s="34" t="s">
        <v>103</v>
      </c>
      <c r="B36" s="18">
        <v>650</v>
      </c>
      <c r="C36" s="35">
        <v>1</v>
      </c>
      <c r="D36" s="36">
        <v>13</v>
      </c>
      <c r="E36" s="32">
        <v>1710059</v>
      </c>
      <c r="F36" s="18">
        <v>0</v>
      </c>
      <c r="G36" s="23">
        <f>G37</f>
        <v>23.327999999999999</v>
      </c>
      <c r="H36" s="23">
        <f t="shared" si="13"/>
        <v>22.658480000000001</v>
      </c>
      <c r="I36" s="102">
        <f t="shared" si="12"/>
        <v>97.129972565157757</v>
      </c>
      <c r="J36" s="23">
        <f t="shared" si="13"/>
        <v>0.66951999999999856</v>
      </c>
    </row>
    <row r="37" spans="1:10" ht="22.5" x14ac:dyDescent="0.25">
      <c r="A37" s="34" t="s">
        <v>113</v>
      </c>
      <c r="B37" s="18">
        <v>650</v>
      </c>
      <c r="C37" s="35">
        <v>1</v>
      </c>
      <c r="D37" s="36">
        <v>13</v>
      </c>
      <c r="E37" s="32">
        <v>1710059</v>
      </c>
      <c r="F37" s="18">
        <v>242</v>
      </c>
      <c r="G37" s="120">
        <v>23.327999999999999</v>
      </c>
      <c r="H37" s="23">
        <v>22.658480000000001</v>
      </c>
      <c r="I37" s="102">
        <f t="shared" si="12"/>
        <v>97.129972565157757</v>
      </c>
      <c r="J37" s="23">
        <f>G37-H37</f>
        <v>0.66951999999999856</v>
      </c>
    </row>
    <row r="38" spans="1:10" ht="22.5" x14ac:dyDescent="0.25">
      <c r="A38" s="42" t="s">
        <v>210</v>
      </c>
      <c r="B38" s="18">
        <v>650</v>
      </c>
      <c r="C38" s="35">
        <v>1</v>
      </c>
      <c r="D38" s="36">
        <v>13</v>
      </c>
      <c r="E38" s="32">
        <v>2200000</v>
      </c>
      <c r="F38" s="18"/>
      <c r="G38" s="23">
        <f>G39</f>
        <v>1395.4034200000001</v>
      </c>
      <c r="H38" s="23">
        <f t="shared" ref="H38:J38" si="14">H39</f>
        <v>1374.7884199999999</v>
      </c>
      <c r="I38" s="102">
        <f t="shared" si="12"/>
        <v>98.522649457172733</v>
      </c>
      <c r="J38" s="23">
        <f t="shared" si="14"/>
        <v>20.615000000000148</v>
      </c>
    </row>
    <row r="39" spans="1:10" ht="33.75" x14ac:dyDescent="0.25">
      <c r="A39" s="34" t="s">
        <v>194</v>
      </c>
      <c r="B39" s="18">
        <v>650</v>
      </c>
      <c r="C39" s="35">
        <v>1</v>
      </c>
      <c r="D39" s="36">
        <v>13</v>
      </c>
      <c r="E39" s="32" t="s">
        <v>75</v>
      </c>
      <c r="F39" s="18" t="s">
        <v>49</v>
      </c>
      <c r="G39" s="23">
        <f>G40+G42+G41</f>
        <v>1395.4034200000001</v>
      </c>
      <c r="H39" s="23">
        <f>H40+H42+H41</f>
        <v>1374.7884199999999</v>
      </c>
      <c r="I39" s="102">
        <f t="shared" si="12"/>
        <v>98.522649457172733</v>
      </c>
      <c r="J39" s="23">
        <f t="shared" ref="J39" si="15">J40+J42</f>
        <v>20.615000000000148</v>
      </c>
    </row>
    <row r="40" spans="1:10" ht="22.5" x14ac:dyDescent="0.25">
      <c r="A40" s="34" t="s">
        <v>97</v>
      </c>
      <c r="B40" s="18">
        <v>650</v>
      </c>
      <c r="C40" s="35">
        <v>1</v>
      </c>
      <c r="D40" s="36">
        <v>13</v>
      </c>
      <c r="E40" s="32" t="s">
        <v>75</v>
      </c>
      <c r="F40" s="18" t="s">
        <v>70</v>
      </c>
      <c r="G40" s="120">
        <v>1383.53042</v>
      </c>
      <c r="H40" s="23">
        <v>1363.5174199999999</v>
      </c>
      <c r="I40" s="102">
        <f t="shared" si="12"/>
        <v>98.553483196993952</v>
      </c>
      <c r="J40" s="23">
        <f>G40-H40</f>
        <v>20.013000000000147</v>
      </c>
    </row>
    <row r="41" spans="1:10" ht="15" x14ac:dyDescent="0.25">
      <c r="A41" s="121" t="s">
        <v>239</v>
      </c>
      <c r="B41" s="18">
        <v>650</v>
      </c>
      <c r="C41" s="35">
        <v>1</v>
      </c>
      <c r="D41" s="36">
        <v>13</v>
      </c>
      <c r="E41" s="32">
        <v>2202119</v>
      </c>
      <c r="F41" s="18">
        <v>851</v>
      </c>
      <c r="G41" s="120">
        <v>0.74299999999999999</v>
      </c>
      <c r="H41" s="23">
        <v>0.74299999999999999</v>
      </c>
      <c r="I41" s="102">
        <f t="shared" si="12"/>
        <v>100</v>
      </c>
      <c r="J41" s="23">
        <f>G41-H41</f>
        <v>0</v>
      </c>
    </row>
    <row r="42" spans="1:10" ht="15" x14ac:dyDescent="0.25">
      <c r="A42" s="34" t="s">
        <v>98</v>
      </c>
      <c r="B42" s="18">
        <v>650</v>
      </c>
      <c r="C42" s="35">
        <v>1</v>
      </c>
      <c r="D42" s="36">
        <v>13</v>
      </c>
      <c r="E42" s="32" t="s">
        <v>75</v>
      </c>
      <c r="F42" s="18" t="s">
        <v>71</v>
      </c>
      <c r="G42" s="120">
        <v>11.13</v>
      </c>
      <c r="H42" s="23">
        <v>10.528</v>
      </c>
      <c r="I42" s="102">
        <f t="shared" ref="I42:I55" si="16">H42/G42*100</f>
        <v>94.591194968553467</v>
      </c>
      <c r="J42" s="23">
        <f>G42-H42</f>
        <v>0.60200000000000031</v>
      </c>
    </row>
    <row r="43" spans="1:10" ht="33.75" x14ac:dyDescent="0.25">
      <c r="A43" s="42" t="s">
        <v>212</v>
      </c>
      <c r="B43" s="18">
        <v>650</v>
      </c>
      <c r="C43" s="35">
        <v>1</v>
      </c>
      <c r="D43" s="36">
        <v>13</v>
      </c>
      <c r="E43" s="32">
        <v>2300000</v>
      </c>
      <c r="F43" s="18"/>
      <c r="G43" s="23">
        <f>G44</f>
        <v>2</v>
      </c>
      <c r="H43" s="23">
        <f t="shared" ref="H43:J45" si="17">H44</f>
        <v>2</v>
      </c>
      <c r="I43" s="102">
        <f t="shared" si="16"/>
        <v>100</v>
      </c>
      <c r="J43" s="23">
        <f t="shared" si="17"/>
        <v>0</v>
      </c>
    </row>
    <row r="44" spans="1:10" ht="15" x14ac:dyDescent="0.25">
      <c r="A44" s="42" t="s">
        <v>173</v>
      </c>
      <c r="B44" s="18">
        <v>650</v>
      </c>
      <c r="C44" s="35">
        <v>1</v>
      </c>
      <c r="D44" s="36">
        <v>13</v>
      </c>
      <c r="E44" s="32">
        <v>2310000</v>
      </c>
      <c r="F44" s="18"/>
      <c r="G44" s="23">
        <f>G45</f>
        <v>2</v>
      </c>
      <c r="H44" s="23">
        <f t="shared" si="17"/>
        <v>2</v>
      </c>
      <c r="I44" s="102">
        <f t="shared" si="16"/>
        <v>100</v>
      </c>
      <c r="J44" s="23">
        <f t="shared" si="17"/>
        <v>0</v>
      </c>
    </row>
    <row r="45" spans="1:10" ht="15" x14ac:dyDescent="0.25">
      <c r="A45" s="34" t="s">
        <v>102</v>
      </c>
      <c r="B45" s="18">
        <v>650</v>
      </c>
      <c r="C45" s="35">
        <v>1</v>
      </c>
      <c r="D45" s="36">
        <v>13</v>
      </c>
      <c r="E45" s="32" t="s">
        <v>76</v>
      </c>
      <c r="F45" s="18" t="s">
        <v>49</v>
      </c>
      <c r="G45" s="23">
        <f>G46</f>
        <v>2</v>
      </c>
      <c r="H45" s="23">
        <f t="shared" si="17"/>
        <v>2</v>
      </c>
      <c r="I45" s="102">
        <f t="shared" si="16"/>
        <v>100</v>
      </c>
      <c r="J45" s="23">
        <f t="shared" si="17"/>
        <v>0</v>
      </c>
    </row>
    <row r="46" spans="1:10" ht="22.5" x14ac:dyDescent="0.25">
      <c r="A46" s="34" t="s">
        <v>97</v>
      </c>
      <c r="B46" s="18">
        <v>650</v>
      </c>
      <c r="C46" s="35">
        <v>1</v>
      </c>
      <c r="D46" s="36">
        <v>13</v>
      </c>
      <c r="E46" s="32" t="s">
        <v>76</v>
      </c>
      <c r="F46" s="18" t="s">
        <v>70</v>
      </c>
      <c r="G46" s="120">
        <v>2</v>
      </c>
      <c r="H46" s="23">
        <v>2</v>
      </c>
      <c r="I46" s="102">
        <f t="shared" si="16"/>
        <v>100</v>
      </c>
      <c r="J46" s="23">
        <f>G46-H46</f>
        <v>0</v>
      </c>
    </row>
    <row r="47" spans="1:10" ht="33.75" x14ac:dyDescent="0.25">
      <c r="A47" s="42" t="s">
        <v>204</v>
      </c>
      <c r="B47" s="18">
        <v>650</v>
      </c>
      <c r="C47" s="35">
        <v>1</v>
      </c>
      <c r="D47" s="36">
        <v>13</v>
      </c>
      <c r="E47" s="32">
        <v>2500000</v>
      </c>
      <c r="F47" s="18"/>
      <c r="G47" s="23">
        <f>G48</f>
        <v>2989.2591499999999</v>
      </c>
      <c r="H47" s="23">
        <f t="shared" ref="H47:J47" si="18">H48</f>
        <v>2953.0574900000001</v>
      </c>
      <c r="I47" s="102">
        <f t="shared" si="16"/>
        <v>98.788942069475652</v>
      </c>
      <c r="J47" s="23">
        <f t="shared" si="18"/>
        <v>36.201659999999713</v>
      </c>
    </row>
    <row r="48" spans="1:10" ht="22.5" x14ac:dyDescent="0.25">
      <c r="A48" s="42" t="s">
        <v>205</v>
      </c>
      <c r="B48" s="18">
        <v>650</v>
      </c>
      <c r="C48" s="35">
        <v>1</v>
      </c>
      <c r="D48" s="36">
        <v>13</v>
      </c>
      <c r="E48" s="32">
        <v>2510000</v>
      </c>
      <c r="F48" s="18"/>
      <c r="G48" s="23">
        <f>G49+G54+G56</f>
        <v>2989.2591499999999</v>
      </c>
      <c r="H48" s="23">
        <f>H49+H54+H56</f>
        <v>2953.0574900000001</v>
      </c>
      <c r="I48" s="102">
        <f t="shared" si="16"/>
        <v>98.788942069475652</v>
      </c>
      <c r="J48" s="23">
        <f>J49+J54+J56</f>
        <v>36.201659999999713</v>
      </c>
    </row>
    <row r="49" spans="1:10" ht="33.75" x14ac:dyDescent="0.25">
      <c r="A49" s="34" t="s">
        <v>103</v>
      </c>
      <c r="B49" s="18">
        <v>650</v>
      </c>
      <c r="C49" s="35">
        <v>1</v>
      </c>
      <c r="D49" s="36">
        <v>13</v>
      </c>
      <c r="E49" s="32" t="s">
        <v>104</v>
      </c>
      <c r="F49" s="18" t="s">
        <v>49</v>
      </c>
      <c r="G49" s="23">
        <f>G50+G51+G52+G53</f>
        <v>2616.6088299999997</v>
      </c>
      <c r="H49" s="23">
        <f>H50+H51+H52+H53</f>
        <v>2614.40717</v>
      </c>
      <c r="I49" s="102">
        <f t="shared" si="16"/>
        <v>99.915858267588291</v>
      </c>
      <c r="J49" s="23">
        <f>J50+J51+J52+J53</f>
        <v>2.2016599999997117</v>
      </c>
    </row>
    <row r="50" spans="1:10" ht="22.5" x14ac:dyDescent="0.25">
      <c r="A50" s="34" t="s">
        <v>105</v>
      </c>
      <c r="B50" s="18">
        <v>650</v>
      </c>
      <c r="C50" s="35">
        <v>1</v>
      </c>
      <c r="D50" s="36">
        <v>13</v>
      </c>
      <c r="E50" s="32" t="s">
        <v>104</v>
      </c>
      <c r="F50" s="18" t="s">
        <v>78</v>
      </c>
      <c r="G50" s="19">
        <v>2204.6657799999998</v>
      </c>
      <c r="H50" s="110">
        <v>2204.6657700000001</v>
      </c>
      <c r="I50" s="102">
        <f t="shared" si="16"/>
        <v>99.999999546416518</v>
      </c>
      <c r="J50" s="19">
        <f>G50-H50</f>
        <v>9.9999997473787516E-6</v>
      </c>
    </row>
    <row r="51" spans="1:10" ht="22.5" x14ac:dyDescent="0.25">
      <c r="A51" s="34" t="s">
        <v>106</v>
      </c>
      <c r="B51" s="18">
        <v>650</v>
      </c>
      <c r="C51" s="35">
        <v>1</v>
      </c>
      <c r="D51" s="36">
        <v>13</v>
      </c>
      <c r="E51" s="32" t="s">
        <v>104</v>
      </c>
      <c r="F51" s="18" t="s">
        <v>79</v>
      </c>
      <c r="G51" s="19">
        <v>98.345699999999994</v>
      </c>
      <c r="H51" s="111">
        <v>98.345699999999994</v>
      </c>
      <c r="I51" s="102">
        <f t="shared" si="16"/>
        <v>100</v>
      </c>
      <c r="J51" s="19">
        <f>G51-H51</f>
        <v>0</v>
      </c>
    </row>
    <row r="52" spans="1:10" ht="22.5" x14ac:dyDescent="0.25">
      <c r="A52" s="34" t="s">
        <v>97</v>
      </c>
      <c r="B52" s="18">
        <v>650</v>
      </c>
      <c r="C52" s="35">
        <v>1</v>
      </c>
      <c r="D52" s="36">
        <v>13</v>
      </c>
      <c r="E52" s="32" t="s">
        <v>104</v>
      </c>
      <c r="F52" s="18" t="s">
        <v>70</v>
      </c>
      <c r="G52" s="19">
        <v>307.19734999999997</v>
      </c>
      <c r="H52" s="110">
        <v>305.60613000000001</v>
      </c>
      <c r="I52" s="102">
        <f t="shared" si="16"/>
        <v>99.482020271333738</v>
      </c>
      <c r="J52" s="19">
        <f>G52-H52</f>
        <v>1.5912199999999643</v>
      </c>
    </row>
    <row r="53" spans="1:10" ht="15" x14ac:dyDescent="0.25">
      <c r="A53" s="34" t="s">
        <v>98</v>
      </c>
      <c r="B53" s="18">
        <v>650</v>
      </c>
      <c r="C53" s="35">
        <v>1</v>
      </c>
      <c r="D53" s="36">
        <v>13</v>
      </c>
      <c r="E53" s="32" t="s">
        <v>104</v>
      </c>
      <c r="F53" s="18" t="s">
        <v>71</v>
      </c>
      <c r="G53" s="23">
        <v>6.4</v>
      </c>
      <c r="H53" s="110">
        <v>5.7895700000000003</v>
      </c>
      <c r="I53" s="102">
        <f t="shared" si="16"/>
        <v>90.462031249999995</v>
      </c>
      <c r="J53" s="19">
        <f>G53-H53</f>
        <v>0.61043000000000003</v>
      </c>
    </row>
    <row r="54" spans="1:10" ht="15" x14ac:dyDescent="0.25">
      <c r="A54" s="34" t="s">
        <v>95</v>
      </c>
      <c r="B54" s="18">
        <v>650</v>
      </c>
      <c r="C54" s="35">
        <v>1</v>
      </c>
      <c r="D54" s="36">
        <v>13</v>
      </c>
      <c r="E54" s="32">
        <v>2510204</v>
      </c>
      <c r="F54" s="18">
        <v>0</v>
      </c>
      <c r="G54" s="23">
        <f>G55</f>
        <v>34</v>
      </c>
      <c r="H54" s="23">
        <f>H55</f>
        <v>0</v>
      </c>
      <c r="I54" s="102">
        <f t="shared" si="16"/>
        <v>0</v>
      </c>
      <c r="J54" s="23">
        <f>J55</f>
        <v>34</v>
      </c>
    </row>
    <row r="55" spans="1:10" ht="22.5" x14ac:dyDescent="0.25">
      <c r="A55" s="34" t="s">
        <v>97</v>
      </c>
      <c r="B55" s="18">
        <v>650</v>
      </c>
      <c r="C55" s="35">
        <v>1</v>
      </c>
      <c r="D55" s="36">
        <v>13</v>
      </c>
      <c r="E55" s="32">
        <v>2510204</v>
      </c>
      <c r="F55" s="18">
        <v>244</v>
      </c>
      <c r="G55" s="19">
        <v>34</v>
      </c>
      <c r="H55" s="110">
        <v>0</v>
      </c>
      <c r="I55" s="102">
        <f t="shared" si="16"/>
        <v>0</v>
      </c>
      <c r="J55" s="19">
        <f>G55-H55</f>
        <v>34</v>
      </c>
    </row>
    <row r="56" spans="1:10" ht="15" x14ac:dyDescent="0.25">
      <c r="A56" s="34" t="s">
        <v>107</v>
      </c>
      <c r="B56" s="18">
        <v>650</v>
      </c>
      <c r="C56" s="35">
        <v>1</v>
      </c>
      <c r="D56" s="36">
        <v>13</v>
      </c>
      <c r="E56" s="32" t="s">
        <v>77</v>
      </c>
      <c r="F56" s="18" t="s">
        <v>49</v>
      </c>
      <c r="G56" s="23">
        <f>G57+G58</f>
        <v>338.65031999999997</v>
      </c>
      <c r="H56" s="23">
        <f t="shared" ref="H56:J56" si="19">H57+H58</f>
        <v>338.65031999999997</v>
      </c>
      <c r="I56" s="102">
        <f>H56/G56*100</f>
        <v>100</v>
      </c>
      <c r="J56" s="23">
        <f t="shared" si="19"/>
        <v>0</v>
      </c>
    </row>
    <row r="57" spans="1:10" ht="22.5" x14ac:dyDescent="0.25">
      <c r="A57" s="34" t="s">
        <v>96</v>
      </c>
      <c r="B57" s="18">
        <v>650</v>
      </c>
      <c r="C57" s="35">
        <v>1</v>
      </c>
      <c r="D57" s="36">
        <v>13</v>
      </c>
      <c r="E57" s="32" t="s">
        <v>77</v>
      </c>
      <c r="F57" s="18" t="s">
        <v>69</v>
      </c>
      <c r="G57" s="19">
        <v>271.93556999999998</v>
      </c>
      <c r="H57" s="110">
        <v>271.93556999999998</v>
      </c>
      <c r="I57" s="102">
        <f t="shared" ref="I57:I58" si="20">H57/G57*100</f>
        <v>100</v>
      </c>
      <c r="J57" s="19">
        <f>G57-H57</f>
        <v>0</v>
      </c>
    </row>
    <row r="58" spans="1:10" ht="22.5" x14ac:dyDescent="0.25">
      <c r="A58" s="34" t="s">
        <v>97</v>
      </c>
      <c r="B58" s="18">
        <v>650</v>
      </c>
      <c r="C58" s="35">
        <v>1</v>
      </c>
      <c r="D58" s="36">
        <v>13</v>
      </c>
      <c r="E58" s="32" t="s">
        <v>77</v>
      </c>
      <c r="F58" s="18" t="s">
        <v>70</v>
      </c>
      <c r="G58" s="19">
        <v>66.714749999999995</v>
      </c>
      <c r="H58" s="110">
        <v>66.714749999999995</v>
      </c>
      <c r="I58" s="102">
        <f t="shared" si="20"/>
        <v>100</v>
      </c>
      <c r="J58" s="19">
        <f>G58-H58</f>
        <v>0</v>
      </c>
    </row>
    <row r="59" spans="1:10" ht="15" x14ac:dyDescent="0.25">
      <c r="A59" s="45" t="s">
        <v>37</v>
      </c>
      <c r="B59" s="126">
        <v>650</v>
      </c>
      <c r="C59" s="127">
        <v>2</v>
      </c>
      <c r="D59" s="128">
        <v>0</v>
      </c>
      <c r="E59" s="33" t="s">
        <v>65</v>
      </c>
      <c r="F59" s="126" t="s">
        <v>49</v>
      </c>
      <c r="G59" s="22">
        <f>G60</f>
        <v>162.5</v>
      </c>
      <c r="H59" s="22">
        <f t="shared" ref="H59:J62" si="21">H60</f>
        <v>159.60624999999999</v>
      </c>
      <c r="I59" s="109">
        <f t="shared" ref="I59:I64" si="22">H59/G59*100</f>
        <v>98.219230769230762</v>
      </c>
      <c r="J59" s="22">
        <f t="shared" si="21"/>
        <v>2.8937500000000114</v>
      </c>
    </row>
    <row r="60" spans="1:10" ht="15" x14ac:dyDescent="0.25">
      <c r="A60" s="34" t="s">
        <v>38</v>
      </c>
      <c r="B60" s="18">
        <v>650</v>
      </c>
      <c r="C60" s="35">
        <v>2</v>
      </c>
      <c r="D60" s="36">
        <v>3</v>
      </c>
      <c r="E60" s="32" t="s">
        <v>65</v>
      </c>
      <c r="F60" s="18" t="s">
        <v>49</v>
      </c>
      <c r="G60" s="23">
        <f>G61</f>
        <v>162.5</v>
      </c>
      <c r="H60" s="23">
        <f t="shared" si="21"/>
        <v>159.60624999999999</v>
      </c>
      <c r="I60" s="102">
        <f t="shared" si="22"/>
        <v>98.219230769230762</v>
      </c>
      <c r="J60" s="23">
        <f t="shared" si="21"/>
        <v>2.8937500000000114</v>
      </c>
    </row>
    <row r="61" spans="1:10" ht="15" x14ac:dyDescent="0.25">
      <c r="A61" s="42" t="s">
        <v>181</v>
      </c>
      <c r="B61" s="18">
        <v>650</v>
      </c>
      <c r="C61" s="35">
        <v>2</v>
      </c>
      <c r="D61" s="36">
        <v>3</v>
      </c>
      <c r="E61" s="32">
        <v>5000000</v>
      </c>
      <c r="F61" s="18"/>
      <c r="G61" s="23">
        <f>G62</f>
        <v>162.5</v>
      </c>
      <c r="H61" s="23">
        <f t="shared" si="21"/>
        <v>159.60624999999999</v>
      </c>
      <c r="I61" s="102">
        <f t="shared" si="22"/>
        <v>98.219230769230762</v>
      </c>
      <c r="J61" s="23">
        <f t="shared" si="21"/>
        <v>2.8937500000000114</v>
      </c>
    </row>
    <row r="62" spans="1:10" ht="33.75" x14ac:dyDescent="0.25">
      <c r="A62" s="34" t="s">
        <v>108</v>
      </c>
      <c r="B62" s="18">
        <v>650</v>
      </c>
      <c r="C62" s="35">
        <v>2</v>
      </c>
      <c r="D62" s="36">
        <v>3</v>
      </c>
      <c r="E62" s="32" t="s">
        <v>80</v>
      </c>
      <c r="F62" s="18" t="s">
        <v>49</v>
      </c>
      <c r="G62" s="23">
        <f>G63+G64</f>
        <v>162.5</v>
      </c>
      <c r="H62" s="23">
        <f>H63+H64</f>
        <v>159.60624999999999</v>
      </c>
      <c r="I62" s="102">
        <f t="shared" si="22"/>
        <v>98.219230769230762</v>
      </c>
      <c r="J62" s="23">
        <f t="shared" si="21"/>
        <v>2.8937500000000114</v>
      </c>
    </row>
    <row r="63" spans="1:10" ht="33" customHeight="1" x14ac:dyDescent="0.25">
      <c r="A63" s="34" t="s">
        <v>94</v>
      </c>
      <c r="B63" s="18">
        <v>650</v>
      </c>
      <c r="C63" s="35">
        <v>2</v>
      </c>
      <c r="D63" s="36">
        <v>3</v>
      </c>
      <c r="E63" s="32" t="s">
        <v>80</v>
      </c>
      <c r="F63" s="18" t="s">
        <v>67</v>
      </c>
      <c r="G63" s="122">
        <v>137.5</v>
      </c>
      <c r="H63" s="112">
        <v>134.60624999999999</v>
      </c>
      <c r="I63" s="102">
        <f t="shared" si="22"/>
        <v>97.895454545454541</v>
      </c>
      <c r="J63" s="122">
        <f>G63-H63</f>
        <v>2.8937500000000114</v>
      </c>
    </row>
    <row r="64" spans="1:10" ht="33" customHeight="1" x14ac:dyDescent="0.25">
      <c r="A64" s="121" t="s">
        <v>97</v>
      </c>
      <c r="B64" s="18">
        <v>650</v>
      </c>
      <c r="C64" s="35">
        <v>2</v>
      </c>
      <c r="D64" s="36">
        <v>3</v>
      </c>
      <c r="E64" s="32" t="s">
        <v>80</v>
      </c>
      <c r="F64" s="18">
        <v>242</v>
      </c>
      <c r="G64" s="122">
        <v>25</v>
      </c>
      <c r="H64" s="112">
        <v>25</v>
      </c>
      <c r="I64" s="102">
        <f t="shared" si="22"/>
        <v>100</v>
      </c>
      <c r="J64" s="122">
        <f t="shared" ref="J64" si="23">G64-H64</f>
        <v>0</v>
      </c>
    </row>
    <row r="65" spans="1:10" ht="15" x14ac:dyDescent="0.25">
      <c r="A65" s="45" t="s">
        <v>39</v>
      </c>
      <c r="B65" s="126">
        <v>650</v>
      </c>
      <c r="C65" s="127">
        <v>3</v>
      </c>
      <c r="D65" s="128">
        <v>0</v>
      </c>
      <c r="E65" s="33" t="s">
        <v>65</v>
      </c>
      <c r="F65" s="126" t="s">
        <v>49</v>
      </c>
      <c r="G65" s="22">
        <f>G66+G72+G82</f>
        <v>339.2</v>
      </c>
      <c r="H65" s="22">
        <f t="shared" ref="H65:J65" si="24">H66+H72+H82</f>
        <v>329.2</v>
      </c>
      <c r="I65" s="109">
        <f t="shared" ref="I65:I71" si="25">H65/G65*100</f>
        <v>97.051886792452834</v>
      </c>
      <c r="J65" s="22">
        <f t="shared" si="24"/>
        <v>10</v>
      </c>
    </row>
    <row r="66" spans="1:10" ht="15" x14ac:dyDescent="0.25">
      <c r="A66" s="34" t="s">
        <v>40</v>
      </c>
      <c r="B66" s="18">
        <v>650</v>
      </c>
      <c r="C66" s="35">
        <v>3</v>
      </c>
      <c r="D66" s="36">
        <v>4</v>
      </c>
      <c r="E66" s="32" t="s">
        <v>65</v>
      </c>
      <c r="F66" s="18" t="s">
        <v>49</v>
      </c>
      <c r="G66" s="23">
        <f>G67</f>
        <v>40</v>
      </c>
      <c r="H66" s="23">
        <f t="shared" ref="H66:J68" si="26">H67</f>
        <v>40</v>
      </c>
      <c r="I66" s="102">
        <f t="shared" si="25"/>
        <v>100</v>
      </c>
      <c r="J66" s="23">
        <f t="shared" si="26"/>
        <v>0</v>
      </c>
    </row>
    <row r="67" spans="1:10" ht="33.75" x14ac:dyDescent="0.25">
      <c r="A67" s="42" t="s">
        <v>208</v>
      </c>
      <c r="B67" s="18">
        <v>650</v>
      </c>
      <c r="C67" s="35">
        <v>3</v>
      </c>
      <c r="D67" s="36">
        <v>4</v>
      </c>
      <c r="E67" s="32">
        <v>1300000</v>
      </c>
      <c r="F67" s="18"/>
      <c r="G67" s="23">
        <f>G68</f>
        <v>40</v>
      </c>
      <c r="H67" s="23">
        <f t="shared" si="26"/>
        <v>40</v>
      </c>
      <c r="I67" s="102">
        <f t="shared" si="25"/>
        <v>100</v>
      </c>
      <c r="J67" s="23">
        <f t="shared" si="26"/>
        <v>0</v>
      </c>
    </row>
    <row r="68" spans="1:10" ht="15" x14ac:dyDescent="0.25">
      <c r="A68" s="42" t="s">
        <v>156</v>
      </c>
      <c r="B68" s="18">
        <v>650</v>
      </c>
      <c r="C68" s="35">
        <v>3</v>
      </c>
      <c r="D68" s="36">
        <v>4</v>
      </c>
      <c r="E68" s="32">
        <v>1310000</v>
      </c>
      <c r="F68" s="18"/>
      <c r="G68" s="23">
        <f>G69</f>
        <v>40</v>
      </c>
      <c r="H68" s="23">
        <f t="shared" si="26"/>
        <v>40</v>
      </c>
      <c r="I68" s="102">
        <f t="shared" si="25"/>
        <v>100</v>
      </c>
      <c r="J68" s="23">
        <f t="shared" si="26"/>
        <v>0</v>
      </c>
    </row>
    <row r="69" spans="1:10" ht="78.75" x14ac:dyDescent="0.25">
      <c r="A69" s="34" t="s">
        <v>109</v>
      </c>
      <c r="B69" s="18">
        <v>650</v>
      </c>
      <c r="C69" s="35">
        <v>3</v>
      </c>
      <c r="D69" s="36">
        <v>4</v>
      </c>
      <c r="E69" s="32" t="s">
        <v>110</v>
      </c>
      <c r="F69" s="18" t="s">
        <v>49</v>
      </c>
      <c r="G69" s="23">
        <f>G70+G71</f>
        <v>40</v>
      </c>
      <c r="H69" s="23">
        <f>H70+H71</f>
        <v>40</v>
      </c>
      <c r="I69" s="102">
        <f t="shared" si="25"/>
        <v>100</v>
      </c>
      <c r="J69" s="23">
        <f>J71</f>
        <v>0</v>
      </c>
    </row>
    <row r="70" spans="1:10" ht="15" x14ac:dyDescent="0.25">
      <c r="A70" s="34"/>
      <c r="B70" s="18">
        <v>650</v>
      </c>
      <c r="C70" s="35">
        <v>3</v>
      </c>
      <c r="D70" s="36">
        <v>4</v>
      </c>
      <c r="E70" s="32">
        <v>1315931</v>
      </c>
      <c r="F70" s="18">
        <v>242</v>
      </c>
      <c r="G70" s="23">
        <v>34.329000000000001</v>
      </c>
      <c r="H70" s="23">
        <v>34.329000000000001</v>
      </c>
      <c r="I70" s="102">
        <f t="shared" si="25"/>
        <v>100</v>
      </c>
      <c r="J70" s="129">
        <f>G70-H70</f>
        <v>0</v>
      </c>
    </row>
    <row r="71" spans="1:10" ht="22.5" x14ac:dyDescent="0.25">
      <c r="A71" s="34" t="s">
        <v>97</v>
      </c>
      <c r="B71" s="18">
        <v>650</v>
      </c>
      <c r="C71" s="35">
        <v>3</v>
      </c>
      <c r="D71" s="36">
        <v>4</v>
      </c>
      <c r="E71" s="32" t="s">
        <v>110</v>
      </c>
      <c r="F71" s="18" t="s">
        <v>70</v>
      </c>
      <c r="G71" s="23">
        <v>5.6710000000000003</v>
      </c>
      <c r="H71" s="112">
        <v>5.6710000000000003</v>
      </c>
      <c r="I71" s="102">
        <f t="shared" si="25"/>
        <v>100</v>
      </c>
      <c r="J71" s="129">
        <f>G71-H71</f>
        <v>0</v>
      </c>
    </row>
    <row r="72" spans="1:10" ht="22.5" x14ac:dyDescent="0.25">
      <c r="A72" s="34" t="s">
        <v>59</v>
      </c>
      <c r="B72" s="18">
        <v>650</v>
      </c>
      <c r="C72" s="35">
        <v>3</v>
      </c>
      <c r="D72" s="36">
        <v>9</v>
      </c>
      <c r="E72" s="32" t="s">
        <v>65</v>
      </c>
      <c r="F72" s="18" t="s">
        <v>49</v>
      </c>
      <c r="G72" s="23">
        <f>G73</f>
        <v>248.2</v>
      </c>
      <c r="H72" s="23">
        <f t="shared" ref="H72" si="27">H73</f>
        <v>238.2</v>
      </c>
      <c r="I72" s="102">
        <f t="shared" ref="I72:I79" si="28">H72/G72*100</f>
        <v>95.970991136180501</v>
      </c>
      <c r="J72" s="129">
        <f>G72-H72</f>
        <v>10</v>
      </c>
    </row>
    <row r="73" spans="1:10" ht="33.75" x14ac:dyDescent="0.25">
      <c r="A73" s="42" t="s">
        <v>206</v>
      </c>
      <c r="B73" s="18">
        <v>650</v>
      </c>
      <c r="C73" s="35">
        <v>3</v>
      </c>
      <c r="D73" s="36">
        <v>9</v>
      </c>
      <c r="E73" s="32">
        <v>1400000</v>
      </c>
      <c r="F73" s="18"/>
      <c r="G73" s="23">
        <f>G74+G79</f>
        <v>248.2</v>
      </c>
      <c r="H73" s="23">
        <f t="shared" ref="H73:J73" si="29">H74+H79</f>
        <v>238.2</v>
      </c>
      <c r="I73" s="102">
        <f t="shared" si="28"/>
        <v>95.970991136180501</v>
      </c>
      <c r="J73" s="23">
        <f t="shared" si="29"/>
        <v>0</v>
      </c>
    </row>
    <row r="74" spans="1:10" ht="33.75" x14ac:dyDescent="0.25">
      <c r="A74" s="42" t="s">
        <v>161</v>
      </c>
      <c r="B74" s="18">
        <v>650</v>
      </c>
      <c r="C74" s="35">
        <v>3</v>
      </c>
      <c r="D74" s="36">
        <v>9</v>
      </c>
      <c r="E74" s="32">
        <v>1410000</v>
      </c>
      <c r="F74" s="18"/>
      <c r="G74" s="23">
        <f>G75+G77</f>
        <v>246.2</v>
      </c>
      <c r="H74" s="23">
        <f>H75+H77</f>
        <v>236.2</v>
      </c>
      <c r="I74" s="102">
        <f t="shared" si="28"/>
        <v>95.938261575954513</v>
      </c>
      <c r="J74" s="23">
        <f t="shared" ref="H74:J75" si="30">J75</f>
        <v>0</v>
      </c>
    </row>
    <row r="75" spans="1:10" ht="33.75" x14ac:dyDescent="0.25">
      <c r="A75" s="34" t="s">
        <v>195</v>
      </c>
      <c r="B75" s="18">
        <v>650</v>
      </c>
      <c r="C75" s="35">
        <v>3</v>
      </c>
      <c r="D75" s="36">
        <v>9</v>
      </c>
      <c r="E75" s="32" t="s">
        <v>81</v>
      </c>
      <c r="F75" s="18" t="s">
        <v>49</v>
      </c>
      <c r="G75" s="23">
        <f>G76</f>
        <v>6.2</v>
      </c>
      <c r="H75" s="23">
        <f t="shared" si="30"/>
        <v>6.2</v>
      </c>
      <c r="I75" s="102">
        <f t="shared" si="28"/>
        <v>100</v>
      </c>
      <c r="J75" s="23">
        <f t="shared" si="30"/>
        <v>0</v>
      </c>
    </row>
    <row r="76" spans="1:10" ht="22.5" x14ac:dyDescent="0.25">
      <c r="A76" s="34" t="s">
        <v>97</v>
      </c>
      <c r="B76" s="18">
        <v>650</v>
      </c>
      <c r="C76" s="35">
        <v>3</v>
      </c>
      <c r="D76" s="36">
        <v>9</v>
      </c>
      <c r="E76" s="32" t="s">
        <v>81</v>
      </c>
      <c r="F76" s="18" t="s">
        <v>70</v>
      </c>
      <c r="G76" s="23">
        <v>6.2</v>
      </c>
      <c r="H76" s="23">
        <v>6.2</v>
      </c>
      <c r="I76" s="102">
        <f t="shared" si="28"/>
        <v>100</v>
      </c>
      <c r="J76" s="23">
        <f>G76-H76</f>
        <v>0</v>
      </c>
    </row>
    <row r="77" spans="1:10" ht="15" x14ac:dyDescent="0.25">
      <c r="A77" s="123" t="s">
        <v>284</v>
      </c>
      <c r="B77" s="18">
        <v>650</v>
      </c>
      <c r="C77" s="35">
        <v>3</v>
      </c>
      <c r="D77" s="36">
        <v>9</v>
      </c>
      <c r="E77" s="32">
        <v>1417020</v>
      </c>
      <c r="F77" s="18">
        <v>0</v>
      </c>
      <c r="G77" s="23">
        <f>G78</f>
        <v>240</v>
      </c>
      <c r="H77" s="23">
        <f>H78</f>
        <v>230</v>
      </c>
      <c r="I77" s="102">
        <f t="shared" si="28"/>
        <v>95.833333333333343</v>
      </c>
      <c r="J77" s="23">
        <f t="shared" ref="J77:J78" si="31">G77-H77</f>
        <v>10</v>
      </c>
    </row>
    <row r="78" spans="1:10" ht="15" x14ac:dyDescent="0.25">
      <c r="A78" s="121" t="s">
        <v>100</v>
      </c>
      <c r="B78" s="18">
        <v>650</v>
      </c>
      <c r="C78" s="35">
        <v>3</v>
      </c>
      <c r="D78" s="36">
        <v>9</v>
      </c>
      <c r="E78" s="32">
        <v>1417020</v>
      </c>
      <c r="F78" s="18">
        <v>870</v>
      </c>
      <c r="G78" s="23">
        <v>240</v>
      </c>
      <c r="H78" s="23">
        <v>230</v>
      </c>
      <c r="I78" s="102">
        <f t="shared" si="28"/>
        <v>95.833333333333343</v>
      </c>
      <c r="J78" s="23">
        <f t="shared" si="31"/>
        <v>10</v>
      </c>
    </row>
    <row r="79" spans="1:10" ht="15" x14ac:dyDescent="0.25">
      <c r="A79" s="42" t="s">
        <v>163</v>
      </c>
      <c r="B79" s="18">
        <v>650</v>
      </c>
      <c r="C79" s="35"/>
      <c r="D79" s="36"/>
      <c r="E79" s="32">
        <v>1420000</v>
      </c>
      <c r="F79" s="18"/>
      <c r="G79" s="23">
        <f>G80</f>
        <v>2</v>
      </c>
      <c r="H79" s="23">
        <f t="shared" ref="H79:J80" si="32">H80</f>
        <v>2</v>
      </c>
      <c r="I79" s="102">
        <f t="shared" si="28"/>
        <v>100</v>
      </c>
      <c r="J79" s="23">
        <f t="shared" si="32"/>
        <v>0</v>
      </c>
    </row>
    <row r="80" spans="1:10" ht="22.5" x14ac:dyDescent="0.25">
      <c r="A80" s="34" t="s">
        <v>196</v>
      </c>
      <c r="B80" s="18">
        <v>650</v>
      </c>
      <c r="C80" s="35">
        <v>3</v>
      </c>
      <c r="D80" s="36">
        <v>9</v>
      </c>
      <c r="E80" s="32" t="s">
        <v>82</v>
      </c>
      <c r="F80" s="18" t="s">
        <v>49</v>
      </c>
      <c r="G80" s="23">
        <f>G81</f>
        <v>2</v>
      </c>
      <c r="H80" s="23">
        <f t="shared" si="32"/>
        <v>2</v>
      </c>
      <c r="I80" s="102">
        <f t="shared" ref="I80:I81" si="33">H80/G80*100</f>
        <v>100</v>
      </c>
      <c r="J80" s="23">
        <f t="shared" si="32"/>
        <v>0</v>
      </c>
    </row>
    <row r="81" spans="1:10" ht="22.5" x14ac:dyDescent="0.25">
      <c r="A81" s="34" t="s">
        <v>97</v>
      </c>
      <c r="B81" s="18">
        <v>650</v>
      </c>
      <c r="C81" s="35">
        <v>3</v>
      </c>
      <c r="D81" s="36">
        <v>9</v>
      </c>
      <c r="E81" s="32" t="s">
        <v>82</v>
      </c>
      <c r="F81" s="18" t="s">
        <v>70</v>
      </c>
      <c r="G81" s="23">
        <v>2</v>
      </c>
      <c r="H81" s="23">
        <v>2</v>
      </c>
      <c r="I81" s="102">
        <f t="shared" si="33"/>
        <v>100</v>
      </c>
      <c r="J81" s="23">
        <f>G81-H81</f>
        <v>0</v>
      </c>
    </row>
    <row r="82" spans="1:10" ht="22.5" x14ac:dyDescent="0.25">
      <c r="A82" s="34" t="s">
        <v>235</v>
      </c>
      <c r="B82" s="18">
        <v>650</v>
      </c>
      <c r="C82" s="35">
        <v>3</v>
      </c>
      <c r="D82" s="36">
        <v>14</v>
      </c>
      <c r="E82" s="32">
        <v>0</v>
      </c>
      <c r="F82" s="18">
        <v>0</v>
      </c>
      <c r="G82" s="23">
        <f>G83</f>
        <v>51</v>
      </c>
      <c r="H82" s="23">
        <f t="shared" ref="H82:J83" si="34">H83</f>
        <v>51</v>
      </c>
      <c r="I82" s="102">
        <f t="shared" ref="I82:I90" si="35">H82/G82*100</f>
        <v>100</v>
      </c>
      <c r="J82" s="23">
        <f t="shared" si="34"/>
        <v>0</v>
      </c>
    </row>
    <row r="83" spans="1:10" ht="33.75" x14ac:dyDescent="0.25">
      <c r="A83" s="42" t="s">
        <v>208</v>
      </c>
      <c r="B83" s="18">
        <v>650</v>
      </c>
      <c r="C83" s="35">
        <v>3</v>
      </c>
      <c r="D83" s="36">
        <v>14</v>
      </c>
      <c r="E83" s="32">
        <v>1300000</v>
      </c>
      <c r="F83" s="18"/>
      <c r="G83" s="23">
        <f>G84</f>
        <v>51</v>
      </c>
      <c r="H83" s="23">
        <f t="shared" si="34"/>
        <v>51</v>
      </c>
      <c r="I83" s="102">
        <f t="shared" si="35"/>
        <v>100</v>
      </c>
      <c r="J83" s="23">
        <f t="shared" si="34"/>
        <v>0</v>
      </c>
    </row>
    <row r="84" spans="1:10" ht="15" x14ac:dyDescent="0.25">
      <c r="A84" s="34" t="s">
        <v>156</v>
      </c>
      <c r="B84" s="18">
        <v>650</v>
      </c>
      <c r="C84" s="35">
        <v>3</v>
      </c>
      <c r="D84" s="36">
        <v>14</v>
      </c>
      <c r="E84" s="32">
        <v>1310000</v>
      </c>
      <c r="F84" s="18"/>
      <c r="G84" s="23">
        <f>G85+G87+G89</f>
        <v>51</v>
      </c>
      <c r="H84" s="23">
        <f t="shared" ref="H84:J84" si="36">H85+H87+H89</f>
        <v>51</v>
      </c>
      <c r="I84" s="102">
        <f t="shared" si="35"/>
        <v>100</v>
      </c>
      <c r="J84" s="23">
        <f t="shared" si="36"/>
        <v>0</v>
      </c>
    </row>
    <row r="85" spans="1:10" ht="15" x14ac:dyDescent="0.25">
      <c r="A85" s="34" t="s">
        <v>120</v>
      </c>
      <c r="B85" s="18">
        <v>650</v>
      </c>
      <c r="C85" s="35">
        <v>3</v>
      </c>
      <c r="D85" s="36">
        <v>14</v>
      </c>
      <c r="E85" s="32">
        <v>1312108</v>
      </c>
      <c r="F85" s="18">
        <v>0</v>
      </c>
      <c r="G85" s="23">
        <f>G86</f>
        <v>8.1999999999999993</v>
      </c>
      <c r="H85" s="23">
        <f t="shared" ref="H85:J85" si="37">H86</f>
        <v>8.1999999999999993</v>
      </c>
      <c r="I85" s="102">
        <f t="shared" si="35"/>
        <v>100</v>
      </c>
      <c r="J85" s="23">
        <f t="shared" si="37"/>
        <v>0</v>
      </c>
    </row>
    <row r="86" spans="1:10" ht="22.5" x14ac:dyDescent="0.25">
      <c r="A86" s="34" t="s">
        <v>97</v>
      </c>
      <c r="B86" s="18">
        <v>650</v>
      </c>
      <c r="C86" s="35">
        <v>3</v>
      </c>
      <c r="D86" s="36">
        <v>14</v>
      </c>
      <c r="E86" s="32">
        <v>1312108</v>
      </c>
      <c r="F86" s="18">
        <v>244</v>
      </c>
      <c r="G86" s="23">
        <v>8.1999999999999993</v>
      </c>
      <c r="H86" s="23">
        <v>8.1999999999999993</v>
      </c>
      <c r="I86" s="102">
        <f t="shared" si="35"/>
        <v>100</v>
      </c>
      <c r="J86" s="23">
        <f>G86-H86</f>
        <v>0</v>
      </c>
    </row>
    <row r="87" spans="1:10" ht="51.75" customHeight="1" x14ac:dyDescent="0.25">
      <c r="A87" s="34" t="s">
        <v>243</v>
      </c>
      <c r="B87" s="18">
        <v>650</v>
      </c>
      <c r="C87" s="35">
        <v>3</v>
      </c>
      <c r="D87" s="36">
        <v>14</v>
      </c>
      <c r="E87" s="32">
        <v>1315463</v>
      </c>
      <c r="F87" s="18">
        <v>0</v>
      </c>
      <c r="G87" s="23">
        <f>G88</f>
        <v>30</v>
      </c>
      <c r="H87" s="23">
        <f t="shared" ref="H87:J87" si="38">H88</f>
        <v>30</v>
      </c>
      <c r="I87" s="102">
        <f t="shared" si="35"/>
        <v>100</v>
      </c>
      <c r="J87" s="23">
        <f t="shared" si="38"/>
        <v>0</v>
      </c>
    </row>
    <row r="88" spans="1:10" ht="29.25" customHeight="1" x14ac:dyDescent="0.25">
      <c r="A88" s="34" t="s">
        <v>236</v>
      </c>
      <c r="B88" s="18">
        <v>650</v>
      </c>
      <c r="C88" s="35">
        <v>3</v>
      </c>
      <c r="D88" s="36">
        <v>14</v>
      </c>
      <c r="E88" s="32">
        <v>1315463</v>
      </c>
      <c r="F88" s="18">
        <v>113</v>
      </c>
      <c r="G88" s="23">
        <v>30</v>
      </c>
      <c r="H88" s="23">
        <v>30</v>
      </c>
      <c r="I88" s="102">
        <f t="shared" si="35"/>
        <v>100</v>
      </c>
      <c r="J88" s="23">
        <f>G88-H88</f>
        <v>0</v>
      </c>
    </row>
    <row r="89" spans="1:10" ht="22.5" x14ac:dyDescent="0.25">
      <c r="A89" s="34" t="s">
        <v>116</v>
      </c>
      <c r="B89" s="18">
        <v>650</v>
      </c>
      <c r="C89" s="35">
        <v>3</v>
      </c>
      <c r="D89" s="36">
        <v>14</v>
      </c>
      <c r="E89" s="32">
        <v>1317060</v>
      </c>
      <c r="F89" s="18">
        <v>0</v>
      </c>
      <c r="G89" s="23">
        <f>G90</f>
        <v>12.8</v>
      </c>
      <c r="H89" s="23">
        <f t="shared" ref="H89:J89" si="39">H90</f>
        <v>12.8</v>
      </c>
      <c r="I89" s="102">
        <f t="shared" si="35"/>
        <v>100</v>
      </c>
      <c r="J89" s="23">
        <f t="shared" si="39"/>
        <v>0</v>
      </c>
    </row>
    <row r="90" spans="1:10" ht="22.5" x14ac:dyDescent="0.25">
      <c r="A90" s="34" t="s">
        <v>97</v>
      </c>
      <c r="B90" s="18">
        <v>650</v>
      </c>
      <c r="C90" s="35">
        <v>3</v>
      </c>
      <c r="D90" s="36">
        <v>14</v>
      </c>
      <c r="E90" s="32">
        <v>1317060</v>
      </c>
      <c r="F90" s="18">
        <v>244</v>
      </c>
      <c r="G90" s="23">
        <v>12.8</v>
      </c>
      <c r="H90" s="23">
        <v>12.8</v>
      </c>
      <c r="I90" s="102">
        <f t="shared" si="35"/>
        <v>100</v>
      </c>
      <c r="J90" s="23">
        <f>G90-H90</f>
        <v>0</v>
      </c>
    </row>
    <row r="91" spans="1:10" ht="15" x14ac:dyDescent="0.25">
      <c r="A91" s="45" t="s">
        <v>41</v>
      </c>
      <c r="B91" s="126">
        <v>650</v>
      </c>
      <c r="C91" s="127">
        <v>4</v>
      </c>
      <c r="D91" s="128">
        <v>0</v>
      </c>
      <c r="E91" s="33" t="s">
        <v>65</v>
      </c>
      <c r="F91" s="126" t="s">
        <v>49</v>
      </c>
      <c r="G91" s="22">
        <f>G92+G96</f>
        <v>1092.92623</v>
      </c>
      <c r="H91" s="22">
        <f>H92+H96</f>
        <v>1091.7092200000002</v>
      </c>
      <c r="I91" s="109">
        <f t="shared" ref="I91:I92" si="40">H91/G91*100</f>
        <v>99.888646647267322</v>
      </c>
      <c r="J91" s="22">
        <f>J92+J96</f>
        <v>1.2170099999999593</v>
      </c>
    </row>
    <row r="92" spans="1:10" ht="15" x14ac:dyDescent="0.25">
      <c r="A92" s="34" t="s">
        <v>111</v>
      </c>
      <c r="B92" s="18">
        <v>650</v>
      </c>
      <c r="C92" s="35">
        <v>4</v>
      </c>
      <c r="D92" s="36">
        <v>1</v>
      </c>
      <c r="E92" s="32" t="s">
        <v>65</v>
      </c>
      <c r="F92" s="18" t="s">
        <v>49</v>
      </c>
      <c r="G92" s="23">
        <f>G93</f>
        <v>34.207650000000001</v>
      </c>
      <c r="H92" s="23">
        <f>H93</f>
        <v>34.207650000000001</v>
      </c>
      <c r="I92" s="102">
        <f t="shared" si="40"/>
        <v>100</v>
      </c>
      <c r="J92" s="23">
        <f>J93</f>
        <v>0</v>
      </c>
    </row>
    <row r="93" spans="1:10" ht="15" x14ac:dyDescent="0.25">
      <c r="A93" s="34" t="s">
        <v>181</v>
      </c>
      <c r="B93" s="18">
        <v>650</v>
      </c>
      <c r="C93" s="37">
        <v>4</v>
      </c>
      <c r="D93" s="38">
        <v>1</v>
      </c>
      <c r="E93" s="32">
        <v>5000000</v>
      </c>
      <c r="F93" s="18"/>
      <c r="G93" s="23">
        <f>G94</f>
        <v>34.207650000000001</v>
      </c>
      <c r="H93" s="23">
        <f>H94</f>
        <v>34.207650000000001</v>
      </c>
      <c r="I93" s="102">
        <f t="shared" ref="I93:I95" si="41">H93/G93*100</f>
        <v>100</v>
      </c>
      <c r="J93" s="23">
        <f>J94</f>
        <v>0</v>
      </c>
    </row>
    <row r="94" spans="1:10" ht="54.75" customHeight="1" x14ac:dyDescent="0.25">
      <c r="A94" s="34" t="s">
        <v>242</v>
      </c>
      <c r="B94" s="18">
        <v>650</v>
      </c>
      <c r="C94" s="37">
        <v>4</v>
      </c>
      <c r="D94" s="38">
        <v>1</v>
      </c>
      <c r="E94" s="32">
        <v>5005604</v>
      </c>
      <c r="F94" s="18">
        <v>0</v>
      </c>
      <c r="G94" s="23">
        <f>G95</f>
        <v>34.207650000000001</v>
      </c>
      <c r="H94" s="23">
        <f t="shared" ref="H94:J94" si="42">H95</f>
        <v>34.207650000000001</v>
      </c>
      <c r="I94" s="102">
        <f t="shared" si="41"/>
        <v>100</v>
      </c>
      <c r="J94" s="23">
        <f t="shared" si="42"/>
        <v>0</v>
      </c>
    </row>
    <row r="95" spans="1:10" ht="27" customHeight="1" x14ac:dyDescent="0.25">
      <c r="A95" s="34" t="s">
        <v>105</v>
      </c>
      <c r="B95" s="18">
        <v>650</v>
      </c>
      <c r="C95" s="37">
        <v>4</v>
      </c>
      <c r="D95" s="38">
        <v>1</v>
      </c>
      <c r="E95" s="32">
        <v>5005604</v>
      </c>
      <c r="F95" s="18">
        <v>111</v>
      </c>
      <c r="G95" s="120">
        <v>34.207650000000001</v>
      </c>
      <c r="H95" s="23">
        <v>34.207650000000001</v>
      </c>
      <c r="I95" s="102">
        <f t="shared" si="41"/>
        <v>100</v>
      </c>
      <c r="J95" s="23">
        <f>G95-H95</f>
        <v>0</v>
      </c>
    </row>
    <row r="96" spans="1:10" ht="15" x14ac:dyDescent="0.25">
      <c r="A96" s="34" t="s">
        <v>42</v>
      </c>
      <c r="B96" s="18">
        <v>650</v>
      </c>
      <c r="C96" s="35">
        <v>4</v>
      </c>
      <c r="D96" s="36">
        <v>10</v>
      </c>
      <c r="E96" s="32" t="s">
        <v>65</v>
      </c>
      <c r="F96" s="18" t="s">
        <v>49</v>
      </c>
      <c r="G96" s="23">
        <f>G97</f>
        <v>1058.71858</v>
      </c>
      <c r="H96" s="23">
        <f t="shared" ref="H96:J97" si="43">H97</f>
        <v>1057.5015700000001</v>
      </c>
      <c r="I96" s="102">
        <f t="shared" ref="I96:I103" si="44">H96/G96*100</f>
        <v>99.885048772828767</v>
      </c>
      <c r="J96" s="23">
        <f t="shared" si="43"/>
        <v>1.2170099999999593</v>
      </c>
    </row>
    <row r="97" spans="1:10" ht="22.5" x14ac:dyDescent="0.25">
      <c r="A97" s="42" t="s">
        <v>215</v>
      </c>
      <c r="B97" s="18">
        <v>650</v>
      </c>
      <c r="C97" s="35">
        <v>4</v>
      </c>
      <c r="D97" s="36">
        <v>10</v>
      </c>
      <c r="E97" s="32">
        <v>1700000</v>
      </c>
      <c r="F97" s="18"/>
      <c r="G97" s="23">
        <f>G98</f>
        <v>1058.71858</v>
      </c>
      <c r="H97" s="23">
        <f t="shared" si="43"/>
        <v>1057.5015700000001</v>
      </c>
      <c r="I97" s="102">
        <f t="shared" si="44"/>
        <v>99.885048772828767</v>
      </c>
      <c r="J97" s="23">
        <f t="shared" si="43"/>
        <v>1.2170099999999593</v>
      </c>
    </row>
    <row r="98" spans="1:10" ht="22.5" x14ac:dyDescent="0.25">
      <c r="A98" s="42" t="s">
        <v>169</v>
      </c>
      <c r="B98" s="18">
        <v>650</v>
      </c>
      <c r="C98" s="35">
        <v>4</v>
      </c>
      <c r="D98" s="36">
        <v>10</v>
      </c>
      <c r="E98" s="32">
        <v>1710000</v>
      </c>
      <c r="F98" s="18"/>
      <c r="G98" s="23">
        <f>G99+G101</f>
        <v>1058.71858</v>
      </c>
      <c r="H98" s="23">
        <f t="shared" ref="H98:J98" si="45">H99+H101</f>
        <v>1057.5015700000001</v>
      </c>
      <c r="I98" s="102">
        <f t="shared" si="44"/>
        <v>99.885048772828767</v>
      </c>
      <c r="J98" s="23">
        <f t="shared" si="45"/>
        <v>1.2170099999999593</v>
      </c>
    </row>
    <row r="99" spans="1:10" ht="33.75" x14ac:dyDescent="0.25">
      <c r="A99" s="34" t="s">
        <v>103</v>
      </c>
      <c r="B99" s="18">
        <v>650</v>
      </c>
      <c r="C99" s="35">
        <v>4</v>
      </c>
      <c r="D99" s="36">
        <v>10</v>
      </c>
      <c r="E99" s="32" t="s">
        <v>112</v>
      </c>
      <c r="F99" s="18" t="s">
        <v>49</v>
      </c>
      <c r="G99" s="23">
        <f>G100</f>
        <v>1.5</v>
      </c>
      <c r="H99" s="23">
        <f t="shared" ref="H99:J99" si="46">H100</f>
        <v>1.5</v>
      </c>
      <c r="I99" s="102">
        <f t="shared" si="44"/>
        <v>100</v>
      </c>
      <c r="J99" s="23">
        <f t="shared" si="46"/>
        <v>0</v>
      </c>
    </row>
    <row r="100" spans="1:10" ht="22.5" x14ac:dyDescent="0.25">
      <c r="A100" s="34" t="s">
        <v>113</v>
      </c>
      <c r="B100" s="18">
        <v>650</v>
      </c>
      <c r="C100" s="35">
        <v>4</v>
      </c>
      <c r="D100" s="36">
        <v>10</v>
      </c>
      <c r="E100" s="32" t="s">
        <v>112</v>
      </c>
      <c r="F100" s="18" t="s">
        <v>84</v>
      </c>
      <c r="G100" s="23">
        <v>1.5</v>
      </c>
      <c r="H100" s="23">
        <v>1.5</v>
      </c>
      <c r="I100" s="102">
        <f t="shared" si="44"/>
        <v>100</v>
      </c>
      <c r="J100" s="23">
        <f>G100-H100</f>
        <v>0</v>
      </c>
    </row>
    <row r="101" spans="1:10" ht="15" x14ac:dyDescent="0.25">
      <c r="A101" s="34" t="s">
        <v>114</v>
      </c>
      <c r="B101" s="18">
        <v>650</v>
      </c>
      <c r="C101" s="35">
        <v>4</v>
      </c>
      <c r="D101" s="36">
        <v>10</v>
      </c>
      <c r="E101" s="32" t="s">
        <v>83</v>
      </c>
      <c r="F101" s="18" t="s">
        <v>49</v>
      </c>
      <c r="G101" s="23">
        <f>G102+G103</f>
        <v>1057.21858</v>
      </c>
      <c r="H101" s="23">
        <f t="shared" ref="H101:J101" si="47">H102+H103</f>
        <v>1056.0015700000001</v>
      </c>
      <c r="I101" s="102">
        <f t="shared" si="44"/>
        <v>99.88488567804022</v>
      </c>
      <c r="J101" s="23">
        <f t="shared" si="47"/>
        <v>1.2170099999999593</v>
      </c>
    </row>
    <row r="102" spans="1:10" ht="22.5" x14ac:dyDescent="0.25">
      <c r="A102" s="34" t="s">
        <v>113</v>
      </c>
      <c r="B102" s="18">
        <v>650</v>
      </c>
      <c r="C102" s="35">
        <v>4</v>
      </c>
      <c r="D102" s="36">
        <v>10</v>
      </c>
      <c r="E102" s="32" t="s">
        <v>83</v>
      </c>
      <c r="F102" s="18" t="s">
        <v>84</v>
      </c>
      <c r="G102" s="120">
        <v>607.10658000000001</v>
      </c>
      <c r="H102" s="23">
        <v>605.88957000000005</v>
      </c>
      <c r="I102" s="102">
        <f t="shared" si="44"/>
        <v>99.799539316473897</v>
      </c>
      <c r="J102" s="23">
        <f>G102-H102</f>
        <v>1.2170099999999593</v>
      </c>
    </row>
    <row r="103" spans="1:10" ht="22.5" x14ac:dyDescent="0.25">
      <c r="A103" s="34" t="s">
        <v>97</v>
      </c>
      <c r="B103" s="18">
        <v>650</v>
      </c>
      <c r="C103" s="35">
        <v>4</v>
      </c>
      <c r="D103" s="36">
        <v>10</v>
      </c>
      <c r="E103" s="32" t="s">
        <v>83</v>
      </c>
      <c r="F103" s="18" t="s">
        <v>70</v>
      </c>
      <c r="G103" s="120">
        <v>450.11200000000002</v>
      </c>
      <c r="H103" s="23">
        <v>450.11200000000002</v>
      </c>
      <c r="I103" s="102">
        <f t="shared" si="44"/>
        <v>100</v>
      </c>
      <c r="J103" s="23">
        <f>G103-H103</f>
        <v>0</v>
      </c>
    </row>
    <row r="104" spans="1:10" ht="15" x14ac:dyDescent="0.25">
      <c r="A104" s="45" t="s">
        <v>43</v>
      </c>
      <c r="B104" s="126">
        <v>650</v>
      </c>
      <c r="C104" s="127">
        <v>5</v>
      </c>
      <c r="D104" s="128">
        <v>0</v>
      </c>
      <c r="E104" s="33" t="s">
        <v>65</v>
      </c>
      <c r="F104" s="126" t="s">
        <v>49</v>
      </c>
      <c r="G104" s="22">
        <f>G105+G111+G121</f>
        <v>1279.21073</v>
      </c>
      <c r="H104" s="22">
        <f>H105+H111+H121</f>
        <v>1272.0021999999999</v>
      </c>
      <c r="I104" s="109">
        <f t="shared" ref="I104:I110" si="48">H104/G104*100</f>
        <v>99.436486121407057</v>
      </c>
      <c r="J104" s="22">
        <f>J105+J111+J121</f>
        <v>7.2085299999999677</v>
      </c>
    </row>
    <row r="105" spans="1:10" ht="15" x14ac:dyDescent="0.25">
      <c r="A105" s="34" t="s">
        <v>115</v>
      </c>
      <c r="B105" s="18">
        <v>650</v>
      </c>
      <c r="C105" s="35">
        <v>5</v>
      </c>
      <c r="D105" s="36">
        <v>1</v>
      </c>
      <c r="E105" s="32" t="s">
        <v>65</v>
      </c>
      <c r="F105" s="18" t="s">
        <v>49</v>
      </c>
      <c r="G105" s="23">
        <f>G106</f>
        <v>412.37372999999997</v>
      </c>
      <c r="H105" s="23">
        <f t="shared" ref="H105:J107" si="49">H106</f>
        <v>412.37372999999997</v>
      </c>
      <c r="I105" s="102">
        <f t="shared" si="48"/>
        <v>100</v>
      </c>
      <c r="J105" s="23">
        <f t="shared" si="49"/>
        <v>0</v>
      </c>
    </row>
    <row r="106" spans="1:10" ht="33.75" x14ac:dyDescent="0.25">
      <c r="A106" s="42" t="s">
        <v>216</v>
      </c>
      <c r="B106" s="18">
        <v>650</v>
      </c>
      <c r="C106" s="35">
        <v>5</v>
      </c>
      <c r="D106" s="36">
        <v>1</v>
      </c>
      <c r="E106" s="32">
        <v>1200000</v>
      </c>
      <c r="F106" s="18"/>
      <c r="G106" s="23">
        <f>G107</f>
        <v>412.37372999999997</v>
      </c>
      <c r="H106" s="23">
        <f t="shared" si="49"/>
        <v>412.37372999999997</v>
      </c>
      <c r="I106" s="102">
        <f t="shared" si="48"/>
        <v>100</v>
      </c>
      <c r="J106" s="23">
        <f t="shared" si="49"/>
        <v>0</v>
      </c>
    </row>
    <row r="107" spans="1:10" ht="22.5" x14ac:dyDescent="0.25">
      <c r="A107" s="42" t="s">
        <v>151</v>
      </c>
      <c r="B107" s="18">
        <v>650</v>
      </c>
      <c r="C107" s="35">
        <v>5</v>
      </c>
      <c r="D107" s="36">
        <v>1</v>
      </c>
      <c r="E107" s="32">
        <v>1220000</v>
      </c>
      <c r="F107" s="18"/>
      <c r="G107" s="23">
        <f>G108</f>
        <v>412.37372999999997</v>
      </c>
      <c r="H107" s="23">
        <f t="shared" si="49"/>
        <v>412.37372999999997</v>
      </c>
      <c r="I107" s="102">
        <f t="shared" si="48"/>
        <v>100</v>
      </c>
      <c r="J107" s="23">
        <f t="shared" si="49"/>
        <v>0</v>
      </c>
    </row>
    <row r="108" spans="1:10" ht="33.75" x14ac:dyDescent="0.25">
      <c r="A108" s="34" t="s">
        <v>197</v>
      </c>
      <c r="B108" s="18">
        <v>650</v>
      </c>
      <c r="C108" s="35">
        <v>5</v>
      </c>
      <c r="D108" s="36">
        <v>1</v>
      </c>
      <c r="E108" s="32" t="s">
        <v>86</v>
      </c>
      <c r="F108" s="18" t="s">
        <v>49</v>
      </c>
      <c r="G108" s="23">
        <f>G109+G110</f>
        <v>412.37372999999997</v>
      </c>
      <c r="H108" s="23">
        <f t="shared" ref="H108:J108" si="50">H109+H110</f>
        <v>412.37372999999997</v>
      </c>
      <c r="I108" s="102">
        <f t="shared" si="48"/>
        <v>100</v>
      </c>
      <c r="J108" s="23">
        <f t="shared" si="50"/>
        <v>0</v>
      </c>
    </row>
    <row r="109" spans="1:10" ht="22.5" x14ac:dyDescent="0.25">
      <c r="A109" s="34" t="s">
        <v>97</v>
      </c>
      <c r="B109" s="18">
        <v>650</v>
      </c>
      <c r="C109" s="35">
        <v>5</v>
      </c>
      <c r="D109" s="36">
        <v>1</v>
      </c>
      <c r="E109" s="32" t="s">
        <v>86</v>
      </c>
      <c r="F109" s="18" t="s">
        <v>70</v>
      </c>
      <c r="G109" s="120">
        <v>358.56387999999998</v>
      </c>
      <c r="H109" s="120">
        <v>358.56387999999998</v>
      </c>
      <c r="I109" s="102">
        <f t="shared" si="48"/>
        <v>100</v>
      </c>
      <c r="J109" s="23">
        <f>G109-H109</f>
        <v>0</v>
      </c>
    </row>
    <row r="110" spans="1:10" ht="22.5" x14ac:dyDescent="0.25">
      <c r="A110" s="34" t="s">
        <v>224</v>
      </c>
      <c r="B110" s="18">
        <v>650</v>
      </c>
      <c r="C110" s="35">
        <v>5</v>
      </c>
      <c r="D110" s="36">
        <v>1</v>
      </c>
      <c r="E110" s="32" t="s">
        <v>86</v>
      </c>
      <c r="F110" s="18">
        <v>630</v>
      </c>
      <c r="G110" s="120">
        <v>53.809849999999997</v>
      </c>
      <c r="H110" s="120">
        <v>53.809849999999997</v>
      </c>
      <c r="I110" s="102">
        <f t="shared" si="48"/>
        <v>100</v>
      </c>
      <c r="J110" s="23">
        <f>G110-H110</f>
        <v>0</v>
      </c>
    </row>
    <row r="111" spans="1:10" ht="15" x14ac:dyDescent="0.25">
      <c r="A111" s="34" t="s">
        <v>60</v>
      </c>
      <c r="B111" s="18">
        <v>650</v>
      </c>
      <c r="C111" s="35">
        <v>5</v>
      </c>
      <c r="D111" s="36">
        <v>2</v>
      </c>
      <c r="E111" s="32" t="s">
        <v>65</v>
      </c>
      <c r="F111" s="18" t="s">
        <v>49</v>
      </c>
      <c r="G111" s="23">
        <f>G112</f>
        <v>365</v>
      </c>
      <c r="H111" s="23">
        <f t="shared" ref="H111:J111" si="51">H112</f>
        <v>365</v>
      </c>
      <c r="I111" s="102">
        <f t="shared" ref="I111:I120" si="52">H111/G111*100</f>
        <v>100</v>
      </c>
      <c r="J111" s="23">
        <f t="shared" si="51"/>
        <v>0</v>
      </c>
    </row>
    <row r="112" spans="1:10" ht="33.75" x14ac:dyDescent="0.25">
      <c r="A112" s="42" t="s">
        <v>216</v>
      </c>
      <c r="B112" s="18">
        <v>650</v>
      </c>
      <c r="C112" s="35">
        <v>5</v>
      </c>
      <c r="D112" s="36">
        <v>2</v>
      </c>
      <c r="E112" s="32">
        <v>1200000</v>
      </c>
      <c r="F112" s="18"/>
      <c r="G112" s="23">
        <f>G113+G118</f>
        <v>365</v>
      </c>
      <c r="H112" s="23">
        <f>H113+H118</f>
        <v>365</v>
      </c>
      <c r="I112" s="102">
        <f t="shared" si="52"/>
        <v>100</v>
      </c>
      <c r="J112" s="23">
        <f>J113+J118</f>
        <v>0</v>
      </c>
    </row>
    <row r="113" spans="1:10" ht="22.5" x14ac:dyDescent="0.25">
      <c r="A113" s="42" t="s">
        <v>149</v>
      </c>
      <c r="B113" s="18">
        <v>650</v>
      </c>
      <c r="C113" s="35">
        <v>5</v>
      </c>
      <c r="D113" s="36">
        <v>2</v>
      </c>
      <c r="E113" s="32">
        <v>1210000</v>
      </c>
      <c r="F113" s="18"/>
      <c r="G113" s="23">
        <f>G114+G116</f>
        <v>280</v>
      </c>
      <c r="H113" s="23">
        <f t="shared" ref="H113:J113" si="53">H114+H116</f>
        <v>280</v>
      </c>
      <c r="I113" s="102">
        <f t="shared" si="52"/>
        <v>100</v>
      </c>
      <c r="J113" s="23">
        <f t="shared" si="53"/>
        <v>0</v>
      </c>
    </row>
    <row r="114" spans="1:10" ht="54.75" customHeight="1" x14ac:dyDescent="0.25">
      <c r="A114" s="34" t="s">
        <v>228</v>
      </c>
      <c r="B114" s="18">
        <v>650</v>
      </c>
      <c r="C114" s="35">
        <v>5</v>
      </c>
      <c r="D114" s="36">
        <v>2</v>
      </c>
      <c r="E114" s="32">
        <v>1215430</v>
      </c>
      <c r="F114" s="18">
        <v>0</v>
      </c>
      <c r="G114" s="23">
        <f>G115</f>
        <v>265.60000000000002</v>
      </c>
      <c r="H114" s="23">
        <f t="shared" ref="H114:J114" si="54">H115</f>
        <v>265.60000000000002</v>
      </c>
      <c r="I114" s="102">
        <f t="shared" si="52"/>
        <v>100</v>
      </c>
      <c r="J114" s="23">
        <f t="shared" si="54"/>
        <v>0</v>
      </c>
    </row>
    <row r="115" spans="1:10" ht="25.5" customHeight="1" x14ac:dyDescent="0.25">
      <c r="A115" s="34" t="s">
        <v>118</v>
      </c>
      <c r="B115" s="18">
        <v>650</v>
      </c>
      <c r="C115" s="35">
        <v>5</v>
      </c>
      <c r="D115" s="36">
        <v>2</v>
      </c>
      <c r="E115" s="32">
        <v>1215430</v>
      </c>
      <c r="F115" s="18">
        <v>243</v>
      </c>
      <c r="G115" s="120">
        <v>265.60000000000002</v>
      </c>
      <c r="H115" s="23">
        <v>265.60000000000002</v>
      </c>
      <c r="I115" s="102">
        <f t="shared" si="52"/>
        <v>100</v>
      </c>
      <c r="J115" s="23">
        <f>G115-H115</f>
        <v>0</v>
      </c>
    </row>
    <row r="116" spans="1:10" ht="22.5" x14ac:dyDescent="0.25">
      <c r="A116" s="34" t="s">
        <v>116</v>
      </c>
      <c r="B116" s="18">
        <v>650</v>
      </c>
      <c r="C116" s="35">
        <v>5</v>
      </c>
      <c r="D116" s="36">
        <v>2</v>
      </c>
      <c r="E116" s="32" t="s">
        <v>117</v>
      </c>
      <c r="F116" s="18" t="s">
        <v>49</v>
      </c>
      <c r="G116" s="23">
        <f>G117</f>
        <v>14.4</v>
      </c>
      <c r="H116" s="23">
        <f t="shared" ref="H116:J116" si="55">H117</f>
        <v>14.4</v>
      </c>
      <c r="I116" s="102">
        <f t="shared" si="52"/>
        <v>100</v>
      </c>
      <c r="J116" s="23">
        <f t="shared" si="55"/>
        <v>0</v>
      </c>
    </row>
    <row r="117" spans="1:10" ht="22.5" x14ac:dyDescent="0.25">
      <c r="A117" s="34" t="s">
        <v>118</v>
      </c>
      <c r="B117" s="18">
        <v>650</v>
      </c>
      <c r="C117" s="35">
        <v>5</v>
      </c>
      <c r="D117" s="36">
        <v>2</v>
      </c>
      <c r="E117" s="32" t="s">
        <v>117</v>
      </c>
      <c r="F117" s="18" t="s">
        <v>119</v>
      </c>
      <c r="G117" s="23">
        <v>14.4</v>
      </c>
      <c r="H117" s="110">
        <v>14.4</v>
      </c>
      <c r="I117" s="102">
        <f t="shared" si="52"/>
        <v>100</v>
      </c>
      <c r="J117" s="122">
        <f>G117-H117</f>
        <v>0</v>
      </c>
    </row>
    <row r="118" spans="1:10" ht="22.5" x14ac:dyDescent="0.25">
      <c r="A118" s="42" t="s">
        <v>153</v>
      </c>
      <c r="B118" s="18">
        <v>650</v>
      </c>
      <c r="C118" s="35">
        <v>5</v>
      </c>
      <c r="D118" s="36">
        <v>2</v>
      </c>
      <c r="E118" s="32">
        <v>1270000</v>
      </c>
      <c r="F118" s="18"/>
      <c r="G118" s="23">
        <f>G119</f>
        <v>85</v>
      </c>
      <c r="H118" s="23">
        <f t="shared" ref="H118:J119" si="56">H119</f>
        <v>85</v>
      </c>
      <c r="I118" s="102">
        <f t="shared" si="52"/>
        <v>100</v>
      </c>
      <c r="J118" s="23">
        <f t="shared" si="56"/>
        <v>0</v>
      </c>
    </row>
    <row r="119" spans="1:10" ht="33.75" x14ac:dyDescent="0.25">
      <c r="A119" s="34" t="s">
        <v>197</v>
      </c>
      <c r="B119" s="18">
        <v>650</v>
      </c>
      <c r="C119" s="35">
        <v>5</v>
      </c>
      <c r="D119" s="36">
        <v>2</v>
      </c>
      <c r="E119" s="32" t="s">
        <v>85</v>
      </c>
      <c r="F119" s="18" t="s">
        <v>49</v>
      </c>
      <c r="G119" s="23">
        <f>G120</f>
        <v>85</v>
      </c>
      <c r="H119" s="23">
        <f t="shared" si="56"/>
        <v>85</v>
      </c>
      <c r="I119" s="102">
        <f t="shared" si="52"/>
        <v>100</v>
      </c>
      <c r="J119" s="23">
        <f t="shared" si="56"/>
        <v>0</v>
      </c>
    </row>
    <row r="120" spans="1:10" ht="22.5" x14ac:dyDescent="0.25">
      <c r="A120" s="34" t="s">
        <v>97</v>
      </c>
      <c r="B120" s="18">
        <v>650</v>
      </c>
      <c r="C120" s="35">
        <v>5</v>
      </c>
      <c r="D120" s="36">
        <v>2</v>
      </c>
      <c r="E120" s="32" t="s">
        <v>85</v>
      </c>
      <c r="F120" s="18" t="s">
        <v>70</v>
      </c>
      <c r="G120" s="23">
        <v>85</v>
      </c>
      <c r="H120" s="23">
        <v>85</v>
      </c>
      <c r="I120" s="102">
        <f t="shared" si="52"/>
        <v>100</v>
      </c>
      <c r="J120" s="23">
        <f>G120-H120</f>
        <v>0</v>
      </c>
    </row>
    <row r="121" spans="1:10" ht="15" x14ac:dyDescent="0.25">
      <c r="A121" s="34" t="s">
        <v>44</v>
      </c>
      <c r="B121" s="18">
        <v>650</v>
      </c>
      <c r="C121" s="35">
        <v>5</v>
      </c>
      <c r="D121" s="36">
        <v>3</v>
      </c>
      <c r="E121" s="32">
        <v>0</v>
      </c>
      <c r="F121" s="18" t="s">
        <v>49</v>
      </c>
      <c r="G121" s="23">
        <f>G122+G127</f>
        <v>501.83699999999999</v>
      </c>
      <c r="H121" s="23">
        <f t="shared" ref="H121:J121" si="57">H122+H127</f>
        <v>494.62846999999999</v>
      </c>
      <c r="I121" s="102">
        <f t="shared" ref="I121:I129" si="58">H121/G121*100</f>
        <v>98.563571438534822</v>
      </c>
      <c r="J121" s="23">
        <f t="shared" si="57"/>
        <v>7.2085299999999677</v>
      </c>
    </row>
    <row r="122" spans="1:10" ht="22.5" x14ac:dyDescent="0.25">
      <c r="A122" s="39" t="s">
        <v>237</v>
      </c>
      <c r="B122" s="18">
        <v>650</v>
      </c>
      <c r="C122" s="35">
        <v>5</v>
      </c>
      <c r="D122" s="36">
        <v>3</v>
      </c>
      <c r="E122" s="32">
        <v>300000</v>
      </c>
      <c r="F122" s="18"/>
      <c r="G122" s="23">
        <f>G123</f>
        <v>331</v>
      </c>
      <c r="H122" s="23">
        <f t="shared" ref="H122:J123" si="59">H123</f>
        <v>325.10946000000001</v>
      </c>
      <c r="I122" s="102">
        <f t="shared" si="58"/>
        <v>98.220380664652566</v>
      </c>
      <c r="J122" s="23">
        <f t="shared" si="59"/>
        <v>5.8905399999999872</v>
      </c>
    </row>
    <row r="123" spans="1:10" ht="15" x14ac:dyDescent="0.25">
      <c r="A123" s="39" t="s">
        <v>233</v>
      </c>
      <c r="B123" s="18">
        <v>650</v>
      </c>
      <c r="C123" s="35">
        <v>5</v>
      </c>
      <c r="D123" s="36">
        <v>3</v>
      </c>
      <c r="E123" s="32">
        <v>310000</v>
      </c>
      <c r="F123" s="18"/>
      <c r="G123" s="23">
        <f>G124</f>
        <v>331</v>
      </c>
      <c r="H123" s="23">
        <f t="shared" si="59"/>
        <v>325.10946000000001</v>
      </c>
      <c r="I123" s="102">
        <f t="shared" si="58"/>
        <v>98.220380664652566</v>
      </c>
      <c r="J123" s="23">
        <f t="shared" si="59"/>
        <v>5.8905399999999872</v>
      </c>
    </row>
    <row r="124" spans="1:10" ht="15" x14ac:dyDescent="0.25">
      <c r="A124" s="39" t="s">
        <v>234</v>
      </c>
      <c r="B124" s="18">
        <v>650</v>
      </c>
      <c r="C124" s="35">
        <v>5</v>
      </c>
      <c r="D124" s="36">
        <v>3</v>
      </c>
      <c r="E124" s="32">
        <v>312105</v>
      </c>
      <c r="F124" s="18">
        <v>0</v>
      </c>
      <c r="G124" s="23">
        <f>G125+G126</f>
        <v>331</v>
      </c>
      <c r="H124" s="23">
        <f t="shared" ref="H124:J124" si="60">H125+H126</f>
        <v>325.10946000000001</v>
      </c>
      <c r="I124" s="102">
        <f t="shared" si="58"/>
        <v>98.220380664652566</v>
      </c>
      <c r="J124" s="23">
        <f t="shared" si="60"/>
        <v>5.8905399999999872</v>
      </c>
    </row>
    <row r="125" spans="1:10" ht="24.75" customHeight="1" x14ac:dyDescent="0.25">
      <c r="A125" s="34" t="s">
        <v>105</v>
      </c>
      <c r="B125" s="18">
        <v>650</v>
      </c>
      <c r="C125" s="35">
        <v>5</v>
      </c>
      <c r="D125" s="36">
        <v>3</v>
      </c>
      <c r="E125" s="32">
        <v>312105</v>
      </c>
      <c r="F125" s="18">
        <v>111</v>
      </c>
      <c r="G125" s="23">
        <v>275</v>
      </c>
      <c r="H125" s="23">
        <v>269.10946000000001</v>
      </c>
      <c r="I125" s="102">
        <f t="shared" si="58"/>
        <v>97.857985454545457</v>
      </c>
      <c r="J125" s="23">
        <f>G125-H125</f>
        <v>5.8905399999999872</v>
      </c>
    </row>
    <row r="126" spans="1:10" ht="23.25" customHeight="1" x14ac:dyDescent="0.25">
      <c r="A126" s="34" t="s">
        <v>97</v>
      </c>
      <c r="B126" s="18">
        <v>650</v>
      </c>
      <c r="C126" s="35">
        <v>5</v>
      </c>
      <c r="D126" s="36">
        <v>3</v>
      </c>
      <c r="E126" s="32">
        <v>312105</v>
      </c>
      <c r="F126" s="18">
        <v>244</v>
      </c>
      <c r="G126" s="23">
        <v>56</v>
      </c>
      <c r="H126" s="23">
        <v>56</v>
      </c>
      <c r="I126" s="102">
        <f t="shared" si="58"/>
        <v>100</v>
      </c>
      <c r="J126" s="23">
        <f>G126-H126</f>
        <v>0</v>
      </c>
    </row>
    <row r="127" spans="1:10" ht="23.25" customHeight="1" x14ac:dyDescent="0.25">
      <c r="A127" s="42" t="s">
        <v>179</v>
      </c>
      <c r="B127" s="18">
        <v>650</v>
      </c>
      <c r="C127" s="35">
        <v>5</v>
      </c>
      <c r="D127" s="36">
        <v>3</v>
      </c>
      <c r="E127" s="32">
        <v>3300000</v>
      </c>
      <c r="F127" s="18"/>
      <c r="G127" s="23">
        <f>G128</f>
        <v>170.83699999999999</v>
      </c>
      <c r="H127" s="23">
        <f>H128</f>
        <v>169.51901000000001</v>
      </c>
      <c r="I127" s="102">
        <f t="shared" si="58"/>
        <v>99.228510217341693</v>
      </c>
      <c r="J127" s="23">
        <f>J128</f>
        <v>1.3179899999999805</v>
      </c>
    </row>
    <row r="128" spans="1:10" ht="15" x14ac:dyDescent="0.25">
      <c r="A128" s="34" t="s">
        <v>120</v>
      </c>
      <c r="B128" s="18">
        <v>650</v>
      </c>
      <c r="C128" s="35">
        <v>5</v>
      </c>
      <c r="D128" s="36">
        <v>3</v>
      </c>
      <c r="E128" s="32" t="s">
        <v>121</v>
      </c>
      <c r="F128" s="18" t="s">
        <v>49</v>
      </c>
      <c r="G128" s="23">
        <f>G129</f>
        <v>170.83699999999999</v>
      </c>
      <c r="H128" s="23">
        <f t="shared" ref="H128:J128" si="61">H129</f>
        <v>169.51901000000001</v>
      </c>
      <c r="I128" s="102">
        <f t="shared" si="58"/>
        <v>99.228510217341693</v>
      </c>
      <c r="J128" s="23">
        <f t="shared" si="61"/>
        <v>1.3179899999999805</v>
      </c>
    </row>
    <row r="129" spans="1:10" ht="22.5" x14ac:dyDescent="0.25">
      <c r="A129" s="34" t="s">
        <v>97</v>
      </c>
      <c r="B129" s="18">
        <v>650</v>
      </c>
      <c r="C129" s="35">
        <v>5</v>
      </c>
      <c r="D129" s="36">
        <v>3</v>
      </c>
      <c r="E129" s="32" t="s">
        <v>121</v>
      </c>
      <c r="F129" s="18" t="s">
        <v>70</v>
      </c>
      <c r="G129" s="120">
        <v>170.83699999999999</v>
      </c>
      <c r="H129" s="23">
        <v>169.51901000000001</v>
      </c>
      <c r="I129" s="102">
        <f t="shared" si="58"/>
        <v>99.228510217341693</v>
      </c>
      <c r="J129" s="23">
        <f>G129-H129</f>
        <v>1.3179899999999805</v>
      </c>
    </row>
    <row r="130" spans="1:10" ht="15" x14ac:dyDescent="0.25">
      <c r="A130" s="45" t="s">
        <v>88</v>
      </c>
      <c r="B130" s="126">
        <v>650</v>
      </c>
      <c r="C130" s="127">
        <v>8</v>
      </c>
      <c r="D130" s="128">
        <v>0</v>
      </c>
      <c r="E130" s="33" t="s">
        <v>65</v>
      </c>
      <c r="F130" s="126" t="s">
        <v>49</v>
      </c>
      <c r="G130" s="22">
        <f>G131</f>
        <v>1646.3509499999998</v>
      </c>
      <c r="H130" s="22">
        <f t="shared" ref="H130:J131" si="62">H131</f>
        <v>1587.00163</v>
      </c>
      <c r="I130" s="109">
        <f t="shared" ref="I130:I148" si="63">H130/G130*100</f>
        <v>96.395099112980759</v>
      </c>
      <c r="J130" s="22">
        <f t="shared" si="62"/>
        <v>59.349319999999878</v>
      </c>
    </row>
    <row r="131" spans="1:10" ht="15" x14ac:dyDescent="0.25">
      <c r="A131" s="34" t="s">
        <v>45</v>
      </c>
      <c r="B131" s="18">
        <v>650</v>
      </c>
      <c r="C131" s="35">
        <v>8</v>
      </c>
      <c r="D131" s="36">
        <v>1</v>
      </c>
      <c r="E131" s="32" t="s">
        <v>65</v>
      </c>
      <c r="F131" s="18" t="s">
        <v>49</v>
      </c>
      <c r="G131" s="23">
        <f>G132</f>
        <v>1646.3509499999998</v>
      </c>
      <c r="H131" s="23">
        <f t="shared" si="62"/>
        <v>1587.00163</v>
      </c>
      <c r="I131" s="102">
        <f t="shared" si="63"/>
        <v>96.395099112980759</v>
      </c>
      <c r="J131" s="23">
        <f t="shared" si="62"/>
        <v>59.349319999999878</v>
      </c>
    </row>
    <row r="132" spans="1:10" ht="22.5" x14ac:dyDescent="0.25">
      <c r="A132" s="42" t="s">
        <v>218</v>
      </c>
      <c r="B132" s="18">
        <v>650</v>
      </c>
      <c r="C132" s="35">
        <v>8</v>
      </c>
      <c r="D132" s="36">
        <v>1</v>
      </c>
      <c r="E132" s="32">
        <v>500000</v>
      </c>
      <c r="F132" s="18"/>
      <c r="G132" s="23">
        <f>G133+G138+G144</f>
        <v>1646.3509499999998</v>
      </c>
      <c r="H132" s="23">
        <f>H133+H138+H144</f>
        <v>1587.00163</v>
      </c>
      <c r="I132" s="102">
        <f t="shared" si="63"/>
        <v>96.395099112980759</v>
      </c>
      <c r="J132" s="23">
        <f>J133+J138+J144</f>
        <v>59.349319999999878</v>
      </c>
    </row>
    <row r="133" spans="1:10" ht="34.5" customHeight="1" x14ac:dyDescent="0.25">
      <c r="A133" s="42" t="s">
        <v>134</v>
      </c>
      <c r="B133" s="18">
        <v>650</v>
      </c>
      <c r="C133" s="35">
        <v>8</v>
      </c>
      <c r="D133" s="36">
        <v>1</v>
      </c>
      <c r="E133" s="32">
        <v>510000</v>
      </c>
      <c r="F133" s="18"/>
      <c r="G133" s="23">
        <f>G134+G136</f>
        <v>30.4</v>
      </c>
      <c r="H133" s="23">
        <f t="shared" ref="H133:J133" si="64">H134+H136</f>
        <v>17.300920000000001</v>
      </c>
      <c r="I133" s="102">
        <f t="shared" si="63"/>
        <v>56.910921052631593</v>
      </c>
      <c r="J133" s="23">
        <f t="shared" si="64"/>
        <v>13.099079999999999</v>
      </c>
    </row>
    <row r="134" spans="1:10" ht="15" x14ac:dyDescent="0.25">
      <c r="A134" s="34" t="s">
        <v>122</v>
      </c>
      <c r="B134" s="18">
        <v>650</v>
      </c>
      <c r="C134" s="35">
        <v>8</v>
      </c>
      <c r="D134" s="36">
        <v>1</v>
      </c>
      <c r="E134" s="32" t="s">
        <v>123</v>
      </c>
      <c r="F134" s="18" t="s">
        <v>49</v>
      </c>
      <c r="G134" s="23">
        <f>G135</f>
        <v>15.7</v>
      </c>
      <c r="H134" s="23">
        <f t="shared" ref="H134:J134" si="65">H135</f>
        <v>14.60092</v>
      </c>
      <c r="I134" s="102">
        <f t="shared" si="63"/>
        <v>92.999490445859877</v>
      </c>
      <c r="J134" s="23">
        <f t="shared" si="65"/>
        <v>1.0990799999999989</v>
      </c>
    </row>
    <row r="135" spans="1:10" ht="22.5" x14ac:dyDescent="0.25">
      <c r="A135" s="34" t="s">
        <v>113</v>
      </c>
      <c r="B135" s="18">
        <v>650</v>
      </c>
      <c r="C135" s="35">
        <v>8</v>
      </c>
      <c r="D135" s="36">
        <v>1</v>
      </c>
      <c r="E135" s="32" t="s">
        <v>123</v>
      </c>
      <c r="F135" s="18" t="s">
        <v>84</v>
      </c>
      <c r="G135" s="120">
        <v>15.7</v>
      </c>
      <c r="H135" s="23">
        <v>14.60092</v>
      </c>
      <c r="I135" s="102">
        <f t="shared" si="63"/>
        <v>92.999490445859877</v>
      </c>
      <c r="J135" s="23">
        <f>G135-H135</f>
        <v>1.0990799999999989</v>
      </c>
    </row>
    <row r="136" spans="1:10" ht="22.5" x14ac:dyDescent="0.25">
      <c r="A136" s="34" t="s">
        <v>101</v>
      </c>
      <c r="B136" s="18">
        <v>650</v>
      </c>
      <c r="C136" s="35">
        <v>8</v>
      </c>
      <c r="D136" s="36">
        <v>1</v>
      </c>
      <c r="E136" s="32" t="s">
        <v>58</v>
      </c>
      <c r="F136" s="18" t="s">
        <v>49</v>
      </c>
      <c r="G136" s="23">
        <f>G137</f>
        <v>14.7</v>
      </c>
      <c r="H136" s="23">
        <f t="shared" ref="H136:J136" si="66">H137</f>
        <v>2.7</v>
      </c>
      <c r="I136" s="102">
        <f t="shared" si="63"/>
        <v>18.367346938775512</v>
      </c>
      <c r="J136" s="23">
        <f t="shared" si="66"/>
        <v>12</v>
      </c>
    </row>
    <row r="137" spans="1:10" ht="22.5" x14ac:dyDescent="0.25">
      <c r="A137" s="34" t="s">
        <v>113</v>
      </c>
      <c r="B137" s="18">
        <v>650</v>
      </c>
      <c r="C137" s="35">
        <v>8</v>
      </c>
      <c r="D137" s="36">
        <v>1</v>
      </c>
      <c r="E137" s="32" t="s">
        <v>58</v>
      </c>
      <c r="F137" s="18" t="s">
        <v>84</v>
      </c>
      <c r="G137" s="120">
        <v>14.7</v>
      </c>
      <c r="H137" s="23">
        <v>2.7</v>
      </c>
      <c r="I137" s="102">
        <f t="shared" si="63"/>
        <v>18.367346938775512</v>
      </c>
      <c r="J137" s="23">
        <f>G137-H137</f>
        <v>12</v>
      </c>
    </row>
    <row r="138" spans="1:10" ht="15" x14ac:dyDescent="0.25">
      <c r="A138" s="42" t="s">
        <v>135</v>
      </c>
      <c r="B138" s="18">
        <v>650</v>
      </c>
      <c r="C138" s="35">
        <v>8</v>
      </c>
      <c r="D138" s="36">
        <v>1</v>
      </c>
      <c r="E138" s="32">
        <v>550000</v>
      </c>
      <c r="F138" s="18"/>
      <c r="G138" s="23">
        <f>G139</f>
        <v>1246.1735599999997</v>
      </c>
      <c r="H138" s="23">
        <f>H139</f>
        <v>1229.97532</v>
      </c>
      <c r="I138" s="102">
        <f t="shared" si="63"/>
        <v>98.700161797687329</v>
      </c>
      <c r="J138" s="23">
        <f>J139</f>
        <v>16.198239999999885</v>
      </c>
    </row>
    <row r="139" spans="1:10" ht="33.75" x14ac:dyDescent="0.25">
      <c r="A139" s="34" t="s">
        <v>103</v>
      </c>
      <c r="B139" s="18">
        <v>650</v>
      </c>
      <c r="C139" s="35">
        <v>8</v>
      </c>
      <c r="D139" s="36">
        <v>1</v>
      </c>
      <c r="E139" s="32" t="s">
        <v>55</v>
      </c>
      <c r="F139" s="18" t="s">
        <v>49</v>
      </c>
      <c r="G139" s="23">
        <f>G140+G141+G142+G143</f>
        <v>1246.1735599999997</v>
      </c>
      <c r="H139" s="23">
        <f t="shared" ref="H139:J139" si="67">H140+H141+H142+H143</f>
        <v>1229.97532</v>
      </c>
      <c r="I139" s="102">
        <f t="shared" si="63"/>
        <v>98.700161797687329</v>
      </c>
      <c r="J139" s="23">
        <f t="shared" si="67"/>
        <v>16.198239999999885</v>
      </c>
    </row>
    <row r="140" spans="1:10" ht="22.5" x14ac:dyDescent="0.25">
      <c r="A140" s="34" t="s">
        <v>105</v>
      </c>
      <c r="B140" s="18">
        <v>650</v>
      </c>
      <c r="C140" s="35">
        <v>8</v>
      </c>
      <c r="D140" s="36">
        <v>1</v>
      </c>
      <c r="E140" s="32" t="s">
        <v>55</v>
      </c>
      <c r="F140" s="18" t="s">
        <v>78</v>
      </c>
      <c r="G140" s="120">
        <v>1069.8567599999999</v>
      </c>
      <c r="H140" s="23">
        <v>1068.09825</v>
      </c>
      <c r="I140" s="102">
        <f t="shared" si="63"/>
        <v>99.835631267124043</v>
      </c>
      <c r="J140" s="23">
        <f>G140-H140</f>
        <v>1.7585099999998874</v>
      </c>
    </row>
    <row r="141" spans="1:10" ht="22.5" x14ac:dyDescent="0.25">
      <c r="A141" s="34" t="s">
        <v>106</v>
      </c>
      <c r="B141" s="18">
        <v>650</v>
      </c>
      <c r="C141" s="35">
        <v>8</v>
      </c>
      <c r="D141" s="36">
        <v>1</v>
      </c>
      <c r="E141" s="32" t="s">
        <v>55</v>
      </c>
      <c r="F141" s="18" t="s">
        <v>79</v>
      </c>
      <c r="G141" s="120">
        <v>8.9098000000000006</v>
      </c>
      <c r="H141" s="112">
        <v>8.9098000000000006</v>
      </c>
      <c r="I141" s="102">
        <f t="shared" si="63"/>
        <v>100</v>
      </c>
      <c r="J141" s="23">
        <f>G141-H141</f>
        <v>0</v>
      </c>
    </row>
    <row r="142" spans="1:10" ht="22.5" x14ac:dyDescent="0.25">
      <c r="A142" s="34" t="s">
        <v>113</v>
      </c>
      <c r="B142" s="18">
        <v>650</v>
      </c>
      <c r="C142" s="35">
        <v>8</v>
      </c>
      <c r="D142" s="36">
        <v>1</v>
      </c>
      <c r="E142" s="32" t="s">
        <v>55</v>
      </c>
      <c r="F142" s="18" t="s">
        <v>84</v>
      </c>
      <c r="G142" s="120">
        <v>52.268000000000001</v>
      </c>
      <c r="H142" s="112">
        <v>45.979089999999999</v>
      </c>
      <c r="I142" s="102">
        <f t="shared" si="63"/>
        <v>87.967953623632042</v>
      </c>
      <c r="J142" s="23">
        <f>G142-H142</f>
        <v>6.2889100000000013</v>
      </c>
    </row>
    <row r="143" spans="1:10" ht="22.5" x14ac:dyDescent="0.25">
      <c r="A143" s="34" t="s">
        <v>97</v>
      </c>
      <c r="B143" s="18">
        <v>650</v>
      </c>
      <c r="C143" s="35">
        <v>8</v>
      </c>
      <c r="D143" s="36">
        <v>1</v>
      </c>
      <c r="E143" s="32" t="s">
        <v>55</v>
      </c>
      <c r="F143" s="18" t="s">
        <v>70</v>
      </c>
      <c r="G143" s="120">
        <v>115.139</v>
      </c>
      <c r="H143" s="112">
        <v>106.98818</v>
      </c>
      <c r="I143" s="102">
        <f t="shared" si="63"/>
        <v>92.920886927974024</v>
      </c>
      <c r="J143" s="23">
        <f>G143-H143</f>
        <v>8.150819999999996</v>
      </c>
    </row>
    <row r="144" spans="1:10" ht="15" x14ac:dyDescent="0.25">
      <c r="A144" s="42" t="s">
        <v>140</v>
      </c>
      <c r="B144" s="18">
        <v>650</v>
      </c>
      <c r="C144" s="35">
        <v>8</v>
      </c>
      <c r="D144" s="36">
        <v>1</v>
      </c>
      <c r="E144" s="32">
        <v>590000</v>
      </c>
      <c r="F144" s="18"/>
      <c r="G144" s="23">
        <f>G145</f>
        <v>369.77739000000003</v>
      </c>
      <c r="H144" s="23">
        <f>H145</f>
        <v>339.72539</v>
      </c>
      <c r="I144" s="102">
        <f t="shared" si="63"/>
        <v>91.872948208109733</v>
      </c>
      <c r="J144" s="23">
        <f>J145</f>
        <v>30.051999999999992</v>
      </c>
    </row>
    <row r="145" spans="1:10" ht="33.75" x14ac:dyDescent="0.25">
      <c r="A145" s="34" t="s">
        <v>103</v>
      </c>
      <c r="B145" s="18">
        <v>650</v>
      </c>
      <c r="C145" s="35">
        <v>8</v>
      </c>
      <c r="D145" s="36">
        <v>1</v>
      </c>
      <c r="E145" s="32" t="s">
        <v>57</v>
      </c>
      <c r="F145" s="18" t="s">
        <v>49</v>
      </c>
      <c r="G145" s="23">
        <f>G146+G147+G148</f>
        <v>369.77739000000003</v>
      </c>
      <c r="H145" s="23">
        <f t="shared" ref="H145:J145" si="68">H146+H147+H148</f>
        <v>339.72539</v>
      </c>
      <c r="I145" s="102">
        <f t="shared" si="63"/>
        <v>91.872948208109733</v>
      </c>
      <c r="J145" s="23">
        <f t="shared" si="68"/>
        <v>30.051999999999992</v>
      </c>
    </row>
    <row r="146" spans="1:10" ht="22.5" x14ac:dyDescent="0.25">
      <c r="A146" s="34" t="s">
        <v>105</v>
      </c>
      <c r="B146" s="18">
        <v>650</v>
      </c>
      <c r="C146" s="35">
        <v>8</v>
      </c>
      <c r="D146" s="36">
        <v>1</v>
      </c>
      <c r="E146" s="32" t="s">
        <v>57</v>
      </c>
      <c r="F146" s="18" t="s">
        <v>78</v>
      </c>
      <c r="G146" s="23">
        <v>171.38439</v>
      </c>
      <c r="H146" s="23">
        <v>171.38439</v>
      </c>
      <c r="I146" s="102">
        <f t="shared" si="63"/>
        <v>100</v>
      </c>
      <c r="J146" s="23">
        <f>G146-H146</f>
        <v>0</v>
      </c>
    </row>
    <row r="147" spans="1:10" ht="22.5" x14ac:dyDescent="0.25">
      <c r="A147" s="34" t="s">
        <v>97</v>
      </c>
      <c r="B147" s="18">
        <v>650</v>
      </c>
      <c r="C147" s="35">
        <v>8</v>
      </c>
      <c r="D147" s="36">
        <v>1</v>
      </c>
      <c r="E147" s="32" t="s">
        <v>57</v>
      </c>
      <c r="F147" s="18" t="s">
        <v>70</v>
      </c>
      <c r="G147" s="120">
        <v>170.04499999999999</v>
      </c>
      <c r="H147" s="23">
        <v>139.99299999999999</v>
      </c>
      <c r="I147" s="102">
        <f t="shared" si="63"/>
        <v>82.32703108000824</v>
      </c>
      <c r="J147" s="23">
        <f>G147-H147</f>
        <v>30.051999999999992</v>
      </c>
    </row>
    <row r="148" spans="1:10" ht="80.25" customHeight="1" x14ac:dyDescent="0.25">
      <c r="A148" s="34" t="s">
        <v>229</v>
      </c>
      <c r="B148" s="18">
        <v>650</v>
      </c>
      <c r="C148" s="35">
        <v>8</v>
      </c>
      <c r="D148" s="36">
        <v>1</v>
      </c>
      <c r="E148" s="32">
        <v>590059</v>
      </c>
      <c r="F148" s="18">
        <v>831</v>
      </c>
      <c r="G148" s="120">
        <v>28.347999999999999</v>
      </c>
      <c r="H148" s="23">
        <v>28.347999999999999</v>
      </c>
      <c r="I148" s="102">
        <f t="shared" si="63"/>
        <v>100</v>
      </c>
      <c r="J148" s="23">
        <f>G148-H148</f>
        <v>0</v>
      </c>
    </row>
    <row r="149" spans="1:10" ht="15" x14ac:dyDescent="0.25">
      <c r="A149" s="45" t="s">
        <v>89</v>
      </c>
      <c r="B149" s="126">
        <v>650</v>
      </c>
      <c r="C149" s="127">
        <v>11</v>
      </c>
      <c r="D149" s="128">
        <v>0</v>
      </c>
      <c r="E149" s="33" t="s">
        <v>65</v>
      </c>
      <c r="F149" s="126" t="s">
        <v>49</v>
      </c>
      <c r="G149" s="22">
        <f>G150</f>
        <v>3520.0043499999997</v>
      </c>
      <c r="H149" s="22">
        <f t="shared" ref="H149:J152" si="69">H150</f>
        <v>3418.6000600000002</v>
      </c>
      <c r="I149" s="109">
        <f t="shared" ref="I149:I159" si="70">H149/G149*100</f>
        <v>97.119199866897915</v>
      </c>
      <c r="J149" s="22">
        <f t="shared" si="69"/>
        <v>101.4042899999998</v>
      </c>
    </row>
    <row r="150" spans="1:10" ht="15" x14ac:dyDescent="0.25">
      <c r="A150" s="34" t="s">
        <v>46</v>
      </c>
      <c r="B150" s="18">
        <v>650</v>
      </c>
      <c r="C150" s="35">
        <v>11</v>
      </c>
      <c r="D150" s="36">
        <v>1</v>
      </c>
      <c r="E150" s="32" t="s">
        <v>65</v>
      </c>
      <c r="F150" s="18" t="s">
        <v>49</v>
      </c>
      <c r="G150" s="23">
        <f>G151</f>
        <v>3520.0043499999997</v>
      </c>
      <c r="H150" s="23">
        <f t="shared" si="69"/>
        <v>3418.6000600000002</v>
      </c>
      <c r="I150" s="102">
        <f t="shared" si="70"/>
        <v>97.119199866897915</v>
      </c>
      <c r="J150" s="23">
        <f t="shared" si="69"/>
        <v>101.4042899999998</v>
      </c>
    </row>
    <row r="151" spans="1:10" ht="33.75" x14ac:dyDescent="0.25">
      <c r="A151" s="42" t="s">
        <v>219</v>
      </c>
      <c r="B151" s="18">
        <v>650</v>
      </c>
      <c r="C151" s="35">
        <v>11</v>
      </c>
      <c r="D151" s="36">
        <v>1</v>
      </c>
      <c r="E151" s="32">
        <v>600000</v>
      </c>
      <c r="F151" s="18"/>
      <c r="G151" s="23">
        <f>G152</f>
        <v>3520.0043499999997</v>
      </c>
      <c r="H151" s="23">
        <f t="shared" si="69"/>
        <v>3418.6000600000002</v>
      </c>
      <c r="I151" s="102">
        <f t="shared" si="70"/>
        <v>97.119199866897915</v>
      </c>
      <c r="J151" s="23">
        <f t="shared" si="69"/>
        <v>101.4042899999998</v>
      </c>
    </row>
    <row r="152" spans="1:10" ht="15" x14ac:dyDescent="0.25">
      <c r="A152" s="42" t="s">
        <v>141</v>
      </c>
      <c r="B152" s="18">
        <v>650</v>
      </c>
      <c r="C152" s="35">
        <v>11</v>
      </c>
      <c r="D152" s="36">
        <v>1</v>
      </c>
      <c r="E152" s="32">
        <v>610000</v>
      </c>
      <c r="F152" s="18"/>
      <c r="G152" s="23">
        <f>G153</f>
        <v>3520.0043499999997</v>
      </c>
      <c r="H152" s="23">
        <f t="shared" si="69"/>
        <v>3418.6000600000002</v>
      </c>
      <c r="I152" s="102">
        <f t="shared" si="70"/>
        <v>97.119199866897915</v>
      </c>
      <c r="J152" s="23">
        <f t="shared" si="69"/>
        <v>101.4042899999998</v>
      </c>
    </row>
    <row r="153" spans="1:10" ht="33.75" x14ac:dyDescent="0.25">
      <c r="A153" s="34" t="s">
        <v>103</v>
      </c>
      <c r="B153" s="18">
        <v>650</v>
      </c>
      <c r="C153" s="35">
        <v>11</v>
      </c>
      <c r="D153" s="36">
        <v>1</v>
      </c>
      <c r="E153" s="32" t="s">
        <v>64</v>
      </c>
      <c r="F153" s="18" t="s">
        <v>49</v>
      </c>
      <c r="G153" s="23">
        <f>G154+G155+G156+G157+G159+G158</f>
        <v>3520.0043499999997</v>
      </c>
      <c r="H153" s="23">
        <f>H154+H155+H156+H157+H159+H158</f>
        <v>3418.6000600000002</v>
      </c>
      <c r="I153" s="102">
        <f t="shared" si="70"/>
        <v>97.119199866897915</v>
      </c>
      <c r="J153" s="23">
        <f>J154+J155+J156+J157+J159+J158</f>
        <v>101.4042899999998</v>
      </c>
    </row>
    <row r="154" spans="1:10" ht="22.5" x14ac:dyDescent="0.25">
      <c r="A154" s="34" t="s">
        <v>105</v>
      </c>
      <c r="B154" s="18">
        <v>650</v>
      </c>
      <c r="C154" s="35">
        <v>11</v>
      </c>
      <c r="D154" s="36">
        <v>1</v>
      </c>
      <c r="E154" s="32" t="s">
        <v>64</v>
      </c>
      <c r="F154" s="18" t="s">
        <v>78</v>
      </c>
      <c r="G154" s="120">
        <v>3169.2573499999999</v>
      </c>
      <c r="H154" s="112">
        <v>3154.49827</v>
      </c>
      <c r="I154" s="102">
        <f t="shared" si="70"/>
        <v>99.534304779635534</v>
      </c>
      <c r="J154" s="23">
        <f t="shared" ref="J154:J159" si="71">G154-H154</f>
        <v>14.759079999999813</v>
      </c>
    </row>
    <row r="155" spans="1:10" ht="22.5" x14ac:dyDescent="0.25">
      <c r="A155" s="34" t="s">
        <v>106</v>
      </c>
      <c r="B155" s="18">
        <v>650</v>
      </c>
      <c r="C155" s="35">
        <v>11</v>
      </c>
      <c r="D155" s="36">
        <v>1</v>
      </c>
      <c r="E155" s="32" t="s">
        <v>64</v>
      </c>
      <c r="F155" s="18" t="s">
        <v>79</v>
      </c>
      <c r="G155" s="120">
        <v>52.288200000000003</v>
      </c>
      <c r="H155" s="112">
        <v>43.918199999999999</v>
      </c>
      <c r="I155" s="102">
        <f t="shared" si="70"/>
        <v>83.99256428792728</v>
      </c>
      <c r="J155" s="23">
        <f t="shared" si="71"/>
        <v>8.3700000000000045</v>
      </c>
    </row>
    <row r="156" spans="1:10" ht="22.5" x14ac:dyDescent="0.25">
      <c r="A156" s="34" t="s">
        <v>113</v>
      </c>
      <c r="B156" s="18">
        <v>650</v>
      </c>
      <c r="C156" s="35">
        <v>11</v>
      </c>
      <c r="D156" s="36">
        <v>1</v>
      </c>
      <c r="E156" s="32" t="s">
        <v>64</v>
      </c>
      <c r="F156" s="18" t="s">
        <v>84</v>
      </c>
      <c r="G156" s="120">
        <v>18.68</v>
      </c>
      <c r="H156" s="112">
        <v>17.253270000000001</v>
      </c>
      <c r="I156" s="102">
        <f t="shared" si="70"/>
        <v>92.362259100642405</v>
      </c>
      <c r="J156" s="23">
        <f t="shared" si="71"/>
        <v>1.4267299999999992</v>
      </c>
    </row>
    <row r="157" spans="1:10" ht="22.5" x14ac:dyDescent="0.25">
      <c r="A157" s="34" t="s">
        <v>97</v>
      </c>
      <c r="B157" s="18">
        <v>650</v>
      </c>
      <c r="C157" s="35">
        <v>11</v>
      </c>
      <c r="D157" s="36">
        <v>1</v>
      </c>
      <c r="E157" s="32" t="s">
        <v>64</v>
      </c>
      <c r="F157" s="18" t="s">
        <v>70</v>
      </c>
      <c r="G157" s="120">
        <v>242.77879999999999</v>
      </c>
      <c r="H157" s="112">
        <v>172.77041</v>
      </c>
      <c r="I157" s="102">
        <f t="shared" si="70"/>
        <v>71.16371363562223</v>
      </c>
      <c r="J157" s="23">
        <f t="shared" si="71"/>
        <v>70.008389999999991</v>
      </c>
    </row>
    <row r="158" spans="1:10" ht="15" x14ac:dyDescent="0.25">
      <c r="A158" s="34" t="s">
        <v>239</v>
      </c>
      <c r="B158" s="18">
        <v>650</v>
      </c>
      <c r="C158" s="35">
        <v>11</v>
      </c>
      <c r="D158" s="36">
        <v>1</v>
      </c>
      <c r="E158" s="32" t="s">
        <v>64</v>
      </c>
      <c r="F158" s="18">
        <v>851</v>
      </c>
      <c r="G158" s="23">
        <v>9</v>
      </c>
      <c r="H158" s="112">
        <v>9</v>
      </c>
      <c r="I158" s="102">
        <f t="shared" si="70"/>
        <v>100</v>
      </c>
      <c r="J158" s="23">
        <f t="shared" si="71"/>
        <v>0</v>
      </c>
    </row>
    <row r="159" spans="1:10" ht="15" x14ac:dyDescent="0.25">
      <c r="A159" s="34" t="s">
        <v>98</v>
      </c>
      <c r="B159" s="18">
        <v>650</v>
      </c>
      <c r="C159" s="35">
        <v>11</v>
      </c>
      <c r="D159" s="36">
        <v>1</v>
      </c>
      <c r="E159" s="32" t="s">
        <v>64</v>
      </c>
      <c r="F159" s="18" t="s">
        <v>71</v>
      </c>
      <c r="G159" s="23">
        <v>28</v>
      </c>
      <c r="H159" s="23">
        <v>21.15991</v>
      </c>
      <c r="I159" s="102">
        <f t="shared" si="70"/>
        <v>75.571107142857144</v>
      </c>
      <c r="J159" s="23">
        <f t="shared" si="71"/>
        <v>6.84009</v>
      </c>
    </row>
    <row r="160" spans="1:10" ht="33.75" x14ac:dyDescent="0.25">
      <c r="A160" s="45" t="s">
        <v>90</v>
      </c>
      <c r="B160" s="126">
        <v>650</v>
      </c>
      <c r="C160" s="127">
        <v>14</v>
      </c>
      <c r="D160" s="128">
        <v>0</v>
      </c>
      <c r="E160" s="33" t="s">
        <v>65</v>
      </c>
      <c r="F160" s="126" t="s">
        <v>49</v>
      </c>
      <c r="G160" s="22">
        <f>G161</f>
        <v>17.016999999999999</v>
      </c>
      <c r="H160" s="22">
        <f t="shared" ref="H160:J164" si="72">H161</f>
        <v>17.016999999999999</v>
      </c>
      <c r="I160" s="109">
        <f t="shared" ref="I160:I165" si="73">H160/G160*100</f>
        <v>100</v>
      </c>
      <c r="J160" s="22">
        <f t="shared" si="72"/>
        <v>0</v>
      </c>
    </row>
    <row r="161" spans="1:10" ht="15" x14ac:dyDescent="0.25">
      <c r="A161" s="34" t="s">
        <v>47</v>
      </c>
      <c r="B161" s="18">
        <v>650</v>
      </c>
      <c r="C161" s="35">
        <v>14</v>
      </c>
      <c r="D161" s="36">
        <v>3</v>
      </c>
      <c r="E161" s="32" t="s">
        <v>65</v>
      </c>
      <c r="F161" s="18" t="s">
        <v>49</v>
      </c>
      <c r="G161" s="23">
        <f>G162</f>
        <v>17.016999999999999</v>
      </c>
      <c r="H161" s="23">
        <f t="shared" si="72"/>
        <v>17.016999999999999</v>
      </c>
      <c r="I161" s="102">
        <f t="shared" si="73"/>
        <v>100</v>
      </c>
      <c r="J161" s="23">
        <f t="shared" si="72"/>
        <v>0</v>
      </c>
    </row>
    <row r="162" spans="1:10" ht="39.75" customHeight="1" x14ac:dyDescent="0.25">
      <c r="A162" s="34" t="s">
        <v>204</v>
      </c>
      <c r="B162" s="18">
        <v>650</v>
      </c>
      <c r="C162" s="35">
        <v>14</v>
      </c>
      <c r="D162" s="36">
        <v>3</v>
      </c>
      <c r="E162" s="32">
        <v>2500000</v>
      </c>
      <c r="F162" s="18"/>
      <c r="G162" s="23">
        <f>G163</f>
        <v>17.016999999999999</v>
      </c>
      <c r="H162" s="23">
        <f t="shared" si="72"/>
        <v>17.016999999999999</v>
      </c>
      <c r="I162" s="102">
        <f t="shared" si="73"/>
        <v>100</v>
      </c>
      <c r="J162" s="23">
        <f t="shared" si="72"/>
        <v>0</v>
      </c>
    </row>
    <row r="163" spans="1:10" ht="27.75" customHeight="1" x14ac:dyDescent="0.25">
      <c r="A163" s="34" t="s">
        <v>205</v>
      </c>
      <c r="B163" s="18">
        <v>650</v>
      </c>
      <c r="C163" s="35">
        <v>14</v>
      </c>
      <c r="D163" s="36">
        <v>3</v>
      </c>
      <c r="E163" s="32">
        <v>2510000</v>
      </c>
      <c r="F163" s="18"/>
      <c r="G163" s="23">
        <f>G164</f>
        <v>17.016999999999999</v>
      </c>
      <c r="H163" s="23">
        <f t="shared" si="72"/>
        <v>17.016999999999999</v>
      </c>
      <c r="I163" s="102">
        <f t="shared" si="73"/>
        <v>100</v>
      </c>
      <c r="J163" s="23">
        <f t="shared" si="72"/>
        <v>0</v>
      </c>
    </row>
    <row r="164" spans="1:10" ht="15" x14ac:dyDescent="0.25">
      <c r="A164" s="34" t="s">
        <v>124</v>
      </c>
      <c r="B164" s="18">
        <v>650</v>
      </c>
      <c r="C164" s="35">
        <v>14</v>
      </c>
      <c r="D164" s="36">
        <v>3</v>
      </c>
      <c r="E164" s="32" t="s">
        <v>92</v>
      </c>
      <c r="F164" s="18" t="s">
        <v>49</v>
      </c>
      <c r="G164" s="23">
        <f>G165</f>
        <v>17.016999999999999</v>
      </c>
      <c r="H164" s="23">
        <f t="shared" si="72"/>
        <v>17.016999999999999</v>
      </c>
      <c r="I164" s="102">
        <f t="shared" si="73"/>
        <v>100</v>
      </c>
      <c r="J164" s="23">
        <f t="shared" si="72"/>
        <v>0</v>
      </c>
    </row>
    <row r="165" spans="1:10" ht="15" x14ac:dyDescent="0.25">
      <c r="A165" s="34" t="s">
        <v>125</v>
      </c>
      <c r="B165" s="18">
        <v>650</v>
      </c>
      <c r="C165" s="35">
        <v>14</v>
      </c>
      <c r="D165" s="36">
        <v>3</v>
      </c>
      <c r="E165" s="32" t="s">
        <v>92</v>
      </c>
      <c r="F165" s="18" t="s">
        <v>91</v>
      </c>
      <c r="G165" s="23">
        <v>17.016999999999999</v>
      </c>
      <c r="H165" s="23">
        <v>17.016999999999999</v>
      </c>
      <c r="I165" s="102">
        <f t="shared" si="73"/>
        <v>100</v>
      </c>
      <c r="J165" s="23">
        <f>G165-H165</f>
        <v>0</v>
      </c>
    </row>
    <row r="166" spans="1:10" ht="21.75" customHeight="1" x14ac:dyDescent="0.25">
      <c r="A166" s="145" t="s">
        <v>240</v>
      </c>
      <c r="B166" s="146"/>
      <c r="C166" s="146"/>
      <c r="D166" s="146"/>
      <c r="E166" s="146"/>
      <c r="F166" s="147"/>
      <c r="G166" s="22">
        <f>G6+G59+G65+G91+G104+G130+G149+G160</f>
        <v>23883.811000000002</v>
      </c>
      <c r="H166" s="22">
        <f>H6+H59+H65+H91+H104+H130+H149+H160</f>
        <v>23624.99799</v>
      </c>
      <c r="I166" s="109">
        <f>H166/G166*100</f>
        <v>98.916366362135406</v>
      </c>
      <c r="J166" s="22">
        <f>J6+J59+J65+J91+J104+J130+J149+J160</f>
        <v>258.81300999999957</v>
      </c>
    </row>
    <row r="167" spans="1:10" ht="18" customHeight="1" x14ac:dyDescent="0.25">
      <c r="H167" s="76"/>
      <c r="I167" s="76"/>
    </row>
    <row r="168" spans="1:10" x14ac:dyDescent="0.25">
      <c r="H168" s="76"/>
      <c r="I168" s="76"/>
    </row>
    <row r="169" spans="1:10" x14ac:dyDescent="0.25">
      <c r="H169" s="75"/>
      <c r="I169" s="75"/>
    </row>
    <row r="172" spans="1:10" x14ac:dyDescent="0.25">
      <c r="H172" s="69"/>
      <c r="I172" s="69"/>
    </row>
  </sheetData>
  <autoFilter ref="A5:H167"/>
  <mergeCells count="3">
    <mergeCell ref="G1:J1"/>
    <mergeCell ref="A166:F166"/>
    <mergeCell ref="A3:J3"/>
  </mergeCells>
  <pageMargins left="0" right="0" top="0" bottom="0" header="0" footer="0"/>
  <pageSetup paperSize="9" scale="7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"/>
  <sheetViews>
    <sheetView workbookViewId="0">
      <selection activeCell="D9" sqref="D9:G12"/>
    </sheetView>
  </sheetViews>
  <sheetFormatPr defaultRowHeight="15" x14ac:dyDescent="0.25"/>
  <cols>
    <col min="1" max="1" width="10.28515625" style="2" customWidth="1"/>
    <col min="2" max="2" width="29.42578125" style="2" customWidth="1"/>
    <col min="3" max="3" width="40.140625" style="2" customWidth="1"/>
    <col min="4" max="4" width="19.28515625" style="2" customWidth="1"/>
    <col min="5" max="5" width="2.7109375" style="2" customWidth="1"/>
    <col min="6" max="6" width="13" style="77" customWidth="1"/>
    <col min="7" max="7" width="14.42578125" style="2" customWidth="1"/>
    <col min="8" max="16384" width="9.140625" style="2"/>
  </cols>
  <sheetData>
    <row r="1" spans="1:7" ht="45.75" customHeight="1" x14ac:dyDescent="0.25">
      <c r="D1" s="144" t="s">
        <v>289</v>
      </c>
      <c r="E1" s="144"/>
      <c r="F1" s="144"/>
      <c r="G1" s="144"/>
    </row>
    <row r="2" spans="1:7" x14ac:dyDescent="0.25">
      <c r="D2" s="73"/>
      <c r="E2" s="73"/>
      <c r="F2" s="73"/>
      <c r="G2" s="73"/>
    </row>
    <row r="4" spans="1:7" x14ac:dyDescent="0.25">
      <c r="A4" s="156" t="s">
        <v>244</v>
      </c>
      <c r="B4" s="156"/>
      <c r="C4" s="156"/>
      <c r="D4" s="156"/>
      <c r="E4" s="156"/>
    </row>
    <row r="5" spans="1:7" ht="15.75" thickBot="1" x14ac:dyDescent="0.3">
      <c r="D5" s="157"/>
      <c r="E5" s="157"/>
      <c r="G5" s="2" t="s">
        <v>61</v>
      </c>
    </row>
    <row r="6" spans="1:7" ht="84.75" customHeight="1" thickBot="1" x14ac:dyDescent="0.3">
      <c r="A6" s="78" t="s">
        <v>245</v>
      </c>
      <c r="B6" s="79" t="s">
        <v>246</v>
      </c>
      <c r="C6" s="80" t="s">
        <v>247</v>
      </c>
      <c r="D6" s="158" t="s">
        <v>282</v>
      </c>
      <c r="E6" s="159"/>
      <c r="F6" s="81" t="s">
        <v>283</v>
      </c>
      <c r="G6" s="13" t="s">
        <v>248</v>
      </c>
    </row>
    <row r="7" spans="1:7" ht="15.75" x14ac:dyDescent="0.25">
      <c r="A7" s="82">
        <v>1</v>
      </c>
      <c r="B7" s="82">
        <v>2</v>
      </c>
      <c r="C7" s="82">
        <v>3</v>
      </c>
      <c r="D7" s="160">
        <v>4</v>
      </c>
      <c r="E7" s="160"/>
      <c r="F7" s="83">
        <v>5</v>
      </c>
      <c r="G7" s="83">
        <v>6</v>
      </c>
    </row>
    <row r="8" spans="1:7" ht="31.5" x14ac:dyDescent="0.25">
      <c r="A8" s="30">
        <v>650</v>
      </c>
      <c r="B8" s="84"/>
      <c r="C8" s="85" t="s">
        <v>249</v>
      </c>
      <c r="D8" s="161"/>
      <c r="E8" s="161"/>
      <c r="F8" s="86"/>
      <c r="G8" s="87"/>
    </row>
    <row r="9" spans="1:7" ht="31.5" x14ac:dyDescent="0.25">
      <c r="A9" s="88" t="s">
        <v>49</v>
      </c>
      <c r="B9" s="74" t="s">
        <v>250</v>
      </c>
      <c r="C9" s="85" t="s">
        <v>251</v>
      </c>
      <c r="D9" s="154">
        <v>-1171.56</v>
      </c>
      <c r="E9" s="154"/>
      <c r="F9" s="137">
        <f>F11-F10</f>
        <v>-1818.1299999999999</v>
      </c>
      <c r="G9" s="138">
        <f>F9-D9</f>
        <v>-646.56999999999994</v>
      </c>
    </row>
    <row r="10" spans="1:7" ht="31.5" x14ac:dyDescent="0.25">
      <c r="A10" s="74">
        <v>650</v>
      </c>
      <c r="B10" s="74" t="s">
        <v>252</v>
      </c>
      <c r="C10" s="89" t="s">
        <v>253</v>
      </c>
      <c r="D10" s="155">
        <v>2351.06</v>
      </c>
      <c r="E10" s="155"/>
      <c r="F10" s="139">
        <v>2997.64</v>
      </c>
      <c r="G10" s="139">
        <f>F10-D10</f>
        <v>646.57999999999993</v>
      </c>
    </row>
    <row r="11" spans="1:7" ht="31.5" x14ac:dyDescent="0.25">
      <c r="A11" s="74">
        <v>650</v>
      </c>
      <c r="B11" s="74" t="s">
        <v>254</v>
      </c>
      <c r="C11" s="90" t="s">
        <v>255</v>
      </c>
      <c r="D11" s="155">
        <v>1179.5</v>
      </c>
      <c r="E11" s="155"/>
      <c r="F11" s="139">
        <v>1179.51</v>
      </c>
      <c r="G11" s="139">
        <f>F11-D11</f>
        <v>9.9999999999909051E-3</v>
      </c>
    </row>
    <row r="12" spans="1:7" ht="31.5" x14ac:dyDescent="0.25">
      <c r="A12" s="74"/>
      <c r="B12" s="74"/>
      <c r="C12" s="91" t="s">
        <v>256</v>
      </c>
      <c r="D12" s="154">
        <f>D9</f>
        <v>-1171.56</v>
      </c>
      <c r="E12" s="154"/>
      <c r="F12" s="137">
        <f>F9</f>
        <v>-1818.1299999999999</v>
      </c>
      <c r="G12" s="140">
        <f>F12-D12</f>
        <v>-646.56999999999994</v>
      </c>
    </row>
    <row r="13" spans="1:7" x14ac:dyDescent="0.25">
      <c r="A13" s="92"/>
    </row>
  </sheetData>
  <mergeCells count="10">
    <mergeCell ref="D9:E9"/>
    <mergeCell ref="D10:E10"/>
    <mergeCell ref="D11:E11"/>
    <mergeCell ref="D12:E12"/>
    <mergeCell ref="D1:G1"/>
    <mergeCell ref="A4:E4"/>
    <mergeCell ref="D5:E5"/>
    <mergeCell ref="D6:E6"/>
    <mergeCell ref="D7:E7"/>
    <mergeCell ref="D8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</vt:lpstr>
      <vt:lpstr>расходы 2015</vt:lpstr>
      <vt:lpstr>программы 2015</vt:lpstr>
      <vt:lpstr>разделы 2015</vt:lpstr>
      <vt:lpstr>расходы 2015 по стуктуре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Economist</cp:lastModifiedBy>
  <cp:lastPrinted>2016-03-17T10:32:03Z</cp:lastPrinted>
  <dcterms:created xsi:type="dcterms:W3CDTF">2013-11-27T09:07:44Z</dcterms:created>
  <dcterms:modified xsi:type="dcterms:W3CDTF">2016-03-17T10:53:51Z</dcterms:modified>
</cp:coreProperties>
</file>