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235" windowHeight="7305" tabRatio="996"/>
  </bookViews>
  <sheets>
    <sheet name="доходы 2017" sheetId="4" r:id="rId1"/>
    <sheet name="расходы 2017" sheetId="29" r:id="rId2"/>
    <sheet name="дефицит" sheetId="47" r:id="rId3"/>
    <sheet name="Лист1" sheetId="45" r:id="rId4"/>
  </sheets>
  <definedNames>
    <definedName name="_xlnm._FilterDatabase" localSheetId="1" hidden="1">'расходы 2017'!$A$6:$J$265</definedName>
    <definedName name="_xlnm.Print_Area" localSheetId="2">дефицит!$A$1:$G$20</definedName>
    <definedName name="_xlnm.Print_Area" localSheetId="0">'доходы 2017'!$A$1:$F$45</definedName>
  </definedNames>
  <calcPr calcId="145621"/>
  <fileRecoveryPr autoRecover="0"/>
</workbook>
</file>

<file path=xl/calcChain.xml><?xml version="1.0" encoding="utf-8"?>
<calcChain xmlns="http://schemas.openxmlformats.org/spreadsheetml/2006/main">
  <c r="E21" i="4" l="1"/>
  <c r="E22" i="4"/>
  <c r="E23" i="4"/>
  <c r="E24" i="4"/>
  <c r="E25" i="4"/>
  <c r="E26" i="4"/>
  <c r="E13" i="4"/>
  <c r="E14" i="4"/>
  <c r="E15" i="4"/>
  <c r="E16" i="4"/>
  <c r="E17" i="4"/>
  <c r="E18" i="4"/>
  <c r="E19" i="4"/>
  <c r="E20" i="4"/>
  <c r="E8" i="4"/>
  <c r="E9" i="4"/>
  <c r="E10" i="4"/>
  <c r="E11" i="4"/>
  <c r="E12" i="4"/>
  <c r="E7" i="4"/>
  <c r="G7" i="47" l="1"/>
  <c r="G10" i="47" s="1"/>
  <c r="F7" i="47"/>
  <c r="F10" i="47" s="1"/>
  <c r="E7" i="47"/>
  <c r="E10" i="47" s="1"/>
  <c r="D7" i="47"/>
  <c r="D10" i="47" s="1"/>
  <c r="H115" i="29" l="1"/>
  <c r="H122" i="29"/>
  <c r="H127" i="29"/>
  <c r="H134" i="29"/>
  <c r="H137" i="29"/>
  <c r="H139" i="29"/>
  <c r="H147" i="29"/>
  <c r="H150" i="29"/>
  <c r="H153" i="29"/>
  <c r="H160" i="29"/>
  <c r="H167" i="29"/>
  <c r="H174" i="29"/>
  <c r="H182" i="29"/>
  <c r="H185" i="29"/>
  <c r="H192" i="29"/>
  <c r="H195" i="29"/>
  <c r="H198" i="29"/>
  <c r="H203" i="29"/>
  <c r="H209" i="29"/>
  <c r="H212" i="29"/>
  <c r="H215" i="29"/>
  <c r="H219" i="29"/>
  <c r="H223" i="29"/>
  <c r="H226" i="29"/>
  <c r="H229" i="29"/>
  <c r="H237" i="29"/>
  <c r="H239" i="29"/>
  <c r="H242" i="29"/>
  <c r="H245" i="29"/>
  <c r="H250" i="29"/>
  <c r="H252" i="29"/>
  <c r="H260" i="29"/>
  <c r="H262" i="29"/>
  <c r="H264" i="29"/>
  <c r="H100" i="29"/>
  <c r="H107" i="29"/>
  <c r="H87" i="29"/>
  <c r="H89" i="29"/>
  <c r="H92" i="29"/>
  <c r="H94" i="29"/>
  <c r="H96" i="29"/>
  <c r="H79" i="29"/>
  <c r="H85" i="29"/>
  <c r="H73" i="29"/>
  <c r="H75" i="29"/>
  <c r="H62" i="29"/>
  <c r="H68" i="29"/>
  <c r="H51" i="29"/>
  <c r="H57" i="29"/>
  <c r="H38" i="29"/>
  <c r="H45" i="29"/>
  <c r="H23" i="29"/>
  <c r="H27" i="29"/>
  <c r="H34" i="29"/>
  <c r="H21" i="29"/>
  <c r="H14" i="29"/>
  <c r="I264" i="29"/>
  <c r="I263" i="29" s="1"/>
  <c r="I262" i="29"/>
  <c r="I261" i="29" s="1"/>
  <c r="I260" i="29"/>
  <c r="I259" i="29" s="1"/>
  <c r="I252" i="29"/>
  <c r="I251" i="29" s="1"/>
  <c r="I250" i="29"/>
  <c r="I249" i="29" s="1"/>
  <c r="I245" i="29"/>
  <c r="I244" i="29" s="1"/>
  <c r="I243" i="29" s="1"/>
  <c r="I242" i="29"/>
  <c r="I241" i="29" s="1"/>
  <c r="I240" i="29" s="1"/>
  <c r="I239" i="29"/>
  <c r="I238" i="29" s="1"/>
  <c r="I237" i="29"/>
  <c r="I236" i="29" s="1"/>
  <c r="I229" i="29"/>
  <c r="I228" i="29" s="1"/>
  <c r="I227" i="29" s="1"/>
  <c r="I226" i="29"/>
  <c r="I225" i="29" s="1"/>
  <c r="I224" i="29" s="1"/>
  <c r="I223" i="29"/>
  <c r="I222" i="29" s="1"/>
  <c r="I221" i="29" s="1"/>
  <c r="I219" i="29"/>
  <c r="I218" i="29" s="1"/>
  <c r="I217" i="29" s="1"/>
  <c r="I216" i="29" s="1"/>
  <c r="I215" i="29"/>
  <c r="I214" i="29" s="1"/>
  <c r="I212" i="29"/>
  <c r="I211" i="29" s="1"/>
  <c r="I210" i="29" s="1"/>
  <c r="I209" i="29"/>
  <c r="I208" i="29" s="1"/>
  <c r="I207" i="29" s="1"/>
  <c r="I206" i="29" s="1"/>
  <c r="I203" i="29"/>
  <c r="I202" i="29" s="1"/>
  <c r="I201" i="29" s="1"/>
  <c r="I200" i="29" s="1"/>
  <c r="I199" i="29" s="1"/>
  <c r="I198" i="29"/>
  <c r="I197" i="29" s="1"/>
  <c r="I196" i="29" s="1"/>
  <c r="I195" i="29"/>
  <c r="I194" i="29" s="1"/>
  <c r="I193" i="29" s="1"/>
  <c r="I192" i="29"/>
  <c r="I191" i="29" s="1"/>
  <c r="I190" i="29" s="1"/>
  <c r="I185" i="29"/>
  <c r="I184" i="29" s="1"/>
  <c r="I183" i="29" s="1"/>
  <c r="I182" i="29"/>
  <c r="I181" i="29" s="1"/>
  <c r="I180" i="29" s="1"/>
  <c r="I174" i="29"/>
  <c r="I173" i="29" s="1"/>
  <c r="I172" i="29" s="1"/>
  <c r="I167" i="29"/>
  <c r="I166" i="29" s="1"/>
  <c r="I165" i="29" s="1"/>
  <c r="I164" i="29" s="1"/>
  <c r="I163" i="29" s="1"/>
  <c r="I162" i="29" s="1"/>
  <c r="I161" i="29" s="1"/>
  <c r="I160" i="29"/>
  <c r="I159" i="29" s="1"/>
  <c r="I158" i="29" s="1"/>
  <c r="I157" i="29" s="1"/>
  <c r="I156" i="29" s="1"/>
  <c r="I155" i="29" s="1"/>
  <c r="I154" i="29" s="1"/>
  <c r="I153" i="29"/>
  <c r="I152" i="29" s="1"/>
  <c r="I151" i="29" s="1"/>
  <c r="I150" i="29"/>
  <c r="I149" i="29" s="1"/>
  <c r="I148" i="29" s="1"/>
  <c r="I147" i="29"/>
  <c r="I146" i="29" s="1"/>
  <c r="I145" i="29" s="1"/>
  <c r="I139" i="29"/>
  <c r="I138" i="29" s="1"/>
  <c r="I137" i="29"/>
  <c r="I136" i="29" s="1"/>
  <c r="I134" i="29"/>
  <c r="I133" i="29" s="1"/>
  <c r="I132" i="29" s="1"/>
  <c r="I127" i="29"/>
  <c r="I122" i="29"/>
  <c r="I121" i="29" s="1"/>
  <c r="I120" i="29" s="1"/>
  <c r="I119" i="29" s="1"/>
  <c r="I118" i="29" s="1"/>
  <c r="I115" i="29"/>
  <c r="I114" i="29" s="1"/>
  <c r="I113" i="29" s="1"/>
  <c r="I112" i="29" s="1"/>
  <c r="I111" i="29" s="1"/>
  <c r="I110" i="29" s="1"/>
  <c r="I109" i="29" s="1"/>
  <c r="I107" i="29"/>
  <c r="I106" i="29" s="1"/>
  <c r="I105" i="29" s="1"/>
  <c r="I104" i="29" s="1"/>
  <c r="I103" i="29" s="1"/>
  <c r="I102" i="29" s="1"/>
  <c r="I101" i="29" s="1"/>
  <c r="I100" i="29"/>
  <c r="I99" i="29" s="1"/>
  <c r="I98" i="29" s="1"/>
  <c r="I97" i="29" s="1"/>
  <c r="I96" i="29"/>
  <c r="I95" i="29" s="1"/>
  <c r="I94" i="29"/>
  <c r="I93" i="29" s="1"/>
  <c r="I92" i="29"/>
  <c r="I91" i="29" s="1"/>
  <c r="I89" i="29"/>
  <c r="I88" i="29" s="1"/>
  <c r="I87" i="29"/>
  <c r="I86" i="29" s="1"/>
  <c r="I85" i="29"/>
  <c r="I84" i="29" s="1"/>
  <c r="I79" i="29"/>
  <c r="I78" i="29" s="1"/>
  <c r="I77" i="29" s="1"/>
  <c r="I76" i="29" s="1"/>
  <c r="I75" i="29"/>
  <c r="I74" i="29" s="1"/>
  <c r="I73" i="29"/>
  <c r="I72" i="29" s="1"/>
  <c r="I68" i="29"/>
  <c r="I67" i="29" s="1"/>
  <c r="I66" i="29" s="1"/>
  <c r="I65" i="29" s="1"/>
  <c r="I64" i="29" s="1"/>
  <c r="I63" i="29" s="1"/>
  <c r="I62" i="29"/>
  <c r="I61" i="29" s="1"/>
  <c r="I60" i="29" s="1"/>
  <c r="I59" i="29" s="1"/>
  <c r="I58" i="29" s="1"/>
  <c r="I57" i="29"/>
  <c r="I56" i="29" s="1"/>
  <c r="I55" i="29" s="1"/>
  <c r="I54" i="29" s="1"/>
  <c r="I53" i="29" s="1"/>
  <c r="I51" i="29"/>
  <c r="I50" i="29" s="1"/>
  <c r="I49" i="29" s="1"/>
  <c r="I48" i="29" s="1"/>
  <c r="I47" i="29" s="1"/>
  <c r="I45" i="29"/>
  <c r="I44" i="29" s="1"/>
  <c r="I43" i="29" s="1"/>
  <c r="I42" i="29" s="1"/>
  <c r="I41" i="29" s="1"/>
  <c r="I40" i="29" s="1"/>
  <c r="I39" i="29" s="1"/>
  <c r="I38" i="29"/>
  <c r="I37" i="29" s="1"/>
  <c r="I36" i="29" s="1"/>
  <c r="I35" i="29" s="1"/>
  <c r="I34" i="29"/>
  <c r="I33" i="29" s="1"/>
  <c r="I32" i="29" s="1"/>
  <c r="I31" i="29" s="1"/>
  <c r="I30" i="29" s="1"/>
  <c r="I29" i="29" s="1"/>
  <c r="I27" i="29"/>
  <c r="I26" i="29" s="1"/>
  <c r="I25" i="29" s="1"/>
  <c r="I24" i="29" s="1"/>
  <c r="I23" i="29"/>
  <c r="I22" i="29" s="1"/>
  <c r="I21" i="29"/>
  <c r="I20" i="29" s="1"/>
  <c r="I14" i="29"/>
  <c r="I13" i="29" s="1"/>
  <c r="I12" i="29" s="1"/>
  <c r="I11" i="29" s="1"/>
  <c r="I10" i="29" s="1"/>
  <c r="I9" i="29" s="1"/>
  <c r="I8" i="29" s="1"/>
  <c r="G263" i="29"/>
  <c r="G261" i="29"/>
  <c r="G259" i="29"/>
  <c r="G251" i="29"/>
  <c r="G249" i="29"/>
  <c r="G244" i="29"/>
  <c r="G243" i="29" s="1"/>
  <c r="G241" i="29"/>
  <c r="G240" i="29" s="1"/>
  <c r="G238" i="29"/>
  <c r="G236" i="29"/>
  <c r="G228" i="29"/>
  <c r="G227" i="29" s="1"/>
  <c r="G225" i="29"/>
  <c r="G224" i="29" s="1"/>
  <c r="G222" i="29"/>
  <c r="G221" i="29" s="1"/>
  <c r="G218" i="29"/>
  <c r="G217" i="29" s="1"/>
  <c r="G216" i="29" s="1"/>
  <c r="G214" i="29"/>
  <c r="G211" i="29"/>
  <c r="G210" i="29" s="1"/>
  <c r="G208" i="29"/>
  <c r="G207" i="29" s="1"/>
  <c r="G206" i="29" s="1"/>
  <c r="G202" i="29"/>
  <c r="G201" i="29" s="1"/>
  <c r="G200" i="29" s="1"/>
  <c r="G199" i="29" s="1"/>
  <c r="G197" i="29"/>
  <c r="G196" i="29" s="1"/>
  <c r="G194" i="29"/>
  <c r="G193" i="29" s="1"/>
  <c r="G191" i="29"/>
  <c r="G190" i="29" s="1"/>
  <c r="G184" i="29"/>
  <c r="G183" i="29" s="1"/>
  <c r="G181" i="29"/>
  <c r="G180" i="29" s="1"/>
  <c r="G173" i="29"/>
  <c r="G172" i="29" s="1"/>
  <c r="G168" i="29" s="1"/>
  <c r="G166" i="29"/>
  <c r="G165" i="29" s="1"/>
  <c r="G164" i="29" s="1"/>
  <c r="G163" i="29" s="1"/>
  <c r="G162" i="29" s="1"/>
  <c r="G161" i="29" s="1"/>
  <c r="G159" i="29"/>
  <c r="G158" i="29" s="1"/>
  <c r="G157" i="29" s="1"/>
  <c r="G156" i="29" s="1"/>
  <c r="G155" i="29" s="1"/>
  <c r="G154" i="29" s="1"/>
  <c r="G152" i="29"/>
  <c r="G151" i="29" s="1"/>
  <c r="G149" i="29"/>
  <c r="G148" i="29" s="1"/>
  <c r="G146" i="29"/>
  <c r="G145" i="29" s="1"/>
  <c r="G138" i="29"/>
  <c r="G136" i="29"/>
  <c r="G133" i="29"/>
  <c r="G132" i="29" s="1"/>
  <c r="I126" i="29"/>
  <c r="I125" i="29" s="1"/>
  <c r="I124" i="29" s="1"/>
  <c r="I123" i="29" s="1"/>
  <c r="G126" i="29"/>
  <c r="G125" i="29" s="1"/>
  <c r="G124" i="29" s="1"/>
  <c r="G123" i="29" s="1"/>
  <c r="G121" i="29"/>
  <c r="G120" i="29" s="1"/>
  <c r="G119" i="29" s="1"/>
  <c r="G118" i="29" s="1"/>
  <c r="G114" i="29"/>
  <c r="G113" i="29" s="1"/>
  <c r="G112" i="29" s="1"/>
  <c r="G111" i="29" s="1"/>
  <c r="G110" i="29" s="1"/>
  <c r="G109" i="29" s="1"/>
  <c r="G106" i="29"/>
  <c r="G105" i="29" s="1"/>
  <c r="G104" i="29" s="1"/>
  <c r="G103" i="29" s="1"/>
  <c r="G102" i="29" s="1"/>
  <c r="G101" i="29" s="1"/>
  <c r="G99" i="29"/>
  <c r="G98" i="29" s="1"/>
  <c r="G97" i="29" s="1"/>
  <c r="G95" i="29"/>
  <c r="G93" i="29"/>
  <c r="G91" i="29"/>
  <c r="G88" i="29"/>
  <c r="G86" i="29"/>
  <c r="G84" i="29"/>
  <c r="G78" i="29"/>
  <c r="G77" i="29" s="1"/>
  <c r="G76" i="29" s="1"/>
  <c r="G74" i="29"/>
  <c r="G72" i="29"/>
  <c r="G67" i="29"/>
  <c r="G66" i="29" s="1"/>
  <c r="G65" i="29" s="1"/>
  <c r="G64" i="29" s="1"/>
  <c r="G63" i="29" s="1"/>
  <c r="G61" i="29"/>
  <c r="G60" i="29" s="1"/>
  <c r="G59" i="29" s="1"/>
  <c r="G58" i="29" s="1"/>
  <c r="G56" i="29"/>
  <c r="G55" i="29" s="1"/>
  <c r="G50" i="29"/>
  <c r="G49" i="29" s="1"/>
  <c r="G48" i="29" s="1"/>
  <c r="G47" i="29" s="1"/>
  <c r="G44" i="29"/>
  <c r="G43" i="29" s="1"/>
  <c r="G42" i="29" s="1"/>
  <c r="G41" i="29" s="1"/>
  <c r="G40" i="29" s="1"/>
  <c r="G39" i="29" s="1"/>
  <c r="G37" i="29"/>
  <c r="G36" i="29" s="1"/>
  <c r="G35" i="29" s="1"/>
  <c r="G33" i="29"/>
  <c r="G32" i="29" s="1"/>
  <c r="G31" i="29" s="1"/>
  <c r="G30" i="29" s="1"/>
  <c r="G29" i="29" s="1"/>
  <c r="G26" i="29"/>
  <c r="G25" i="29" s="1"/>
  <c r="G24" i="29" s="1"/>
  <c r="G22" i="29"/>
  <c r="G20" i="29"/>
  <c r="G13" i="29"/>
  <c r="G12" i="29" s="1"/>
  <c r="G11" i="29" s="1"/>
  <c r="G10" i="29" s="1"/>
  <c r="G9" i="29" s="1"/>
  <c r="G8" i="29" s="1"/>
  <c r="F22" i="29"/>
  <c r="D24" i="4"/>
  <c r="C24" i="4"/>
  <c r="E37" i="4"/>
  <c r="E39" i="4"/>
  <c r="E40" i="4"/>
  <c r="E42" i="4"/>
  <c r="E44" i="4"/>
  <c r="G71" i="29" l="1"/>
  <c r="G70" i="29" s="1"/>
  <c r="G69" i="29" s="1"/>
  <c r="I258" i="29"/>
  <c r="I257" i="29" s="1"/>
  <c r="I256" i="29" s="1"/>
  <c r="I255" i="29" s="1"/>
  <c r="I254" i="29" s="1"/>
  <c r="I253" i="29" s="1"/>
  <c r="H22" i="29"/>
  <c r="G54" i="29"/>
  <c r="G19" i="29"/>
  <c r="G83" i="29"/>
  <c r="G135" i="29"/>
  <c r="G131" i="29" s="1"/>
  <c r="G235" i="29"/>
  <c r="I19" i="29"/>
  <c r="I18" i="29" s="1"/>
  <c r="I17" i="29" s="1"/>
  <c r="I16" i="29" s="1"/>
  <c r="I15" i="29" s="1"/>
  <c r="I90" i="29"/>
  <c r="G117" i="29"/>
  <c r="I71" i="29"/>
  <c r="I70" i="29" s="1"/>
  <c r="I69" i="29" s="1"/>
  <c r="I117" i="29"/>
  <c r="I116" i="29" s="1"/>
  <c r="I179" i="29"/>
  <c r="I178" i="29" s="1"/>
  <c r="I177" i="29" s="1"/>
  <c r="I176" i="29" s="1"/>
  <c r="I52" i="29"/>
  <c r="I144" i="29"/>
  <c r="I143" i="29" s="1"/>
  <c r="I142" i="29" s="1"/>
  <c r="I141" i="29" s="1"/>
  <c r="G90" i="29"/>
  <c r="G248" i="29"/>
  <c r="G258" i="29"/>
  <c r="I28" i="29"/>
  <c r="I248" i="29"/>
  <c r="I247" i="29" s="1"/>
  <c r="I246" i="29" s="1"/>
  <c r="I83" i="29"/>
  <c r="I135" i="29"/>
  <c r="I131" i="29" s="1"/>
  <c r="I130" i="29" s="1"/>
  <c r="I129" i="29" s="1"/>
  <c r="I128" i="29" s="1"/>
  <c r="I205" i="29"/>
  <c r="I235" i="29"/>
  <c r="I234" i="29" s="1"/>
  <c r="I233" i="29" s="1"/>
  <c r="I232" i="29" s="1"/>
  <c r="I231" i="29" s="1"/>
  <c r="I230" i="29" s="1"/>
  <c r="I171" i="29"/>
  <c r="I170" i="29" s="1"/>
  <c r="I169" i="29" s="1"/>
  <c r="I168" i="29"/>
  <c r="G28" i="29"/>
  <c r="G171" i="29"/>
  <c r="I189" i="29"/>
  <c r="I188" i="29" s="1"/>
  <c r="G220" i="29"/>
  <c r="G213" i="29" s="1"/>
  <c r="G179" i="29"/>
  <c r="G189" i="29"/>
  <c r="I220" i="29"/>
  <c r="I213" i="29" s="1"/>
  <c r="F34" i="4"/>
  <c r="F33" i="4" s="1"/>
  <c r="F32" i="4"/>
  <c r="F31" i="4" s="1"/>
  <c r="F30" i="4"/>
  <c r="F29" i="4" s="1"/>
  <c r="F28" i="4"/>
  <c r="F27" i="4" s="1"/>
  <c r="D33" i="4"/>
  <c r="D31" i="4"/>
  <c r="D29" i="4"/>
  <c r="C33" i="4"/>
  <c r="C31" i="4"/>
  <c r="C29" i="4"/>
  <c r="D27" i="4"/>
  <c r="C27" i="4"/>
  <c r="I187" i="29" l="1"/>
  <c r="I186" i="29" s="1"/>
  <c r="E33" i="4"/>
  <c r="I108" i="29"/>
  <c r="I82" i="29"/>
  <c r="I81" i="29" s="1"/>
  <c r="I80" i="29" s="1"/>
  <c r="I140" i="29"/>
  <c r="G130" i="29"/>
  <c r="G257" i="29"/>
  <c r="G144" i="29"/>
  <c r="G53" i="29"/>
  <c r="G188" i="29"/>
  <c r="G187" i="29" s="1"/>
  <c r="G234" i="29"/>
  <c r="G82" i="29"/>
  <c r="G116" i="29"/>
  <c r="G18" i="29"/>
  <c r="G205" i="29"/>
  <c r="G178" i="29"/>
  <c r="G170" i="29"/>
  <c r="G247" i="29"/>
  <c r="I46" i="29"/>
  <c r="I7" i="29" s="1"/>
  <c r="I204" i="29"/>
  <c r="F44" i="4"/>
  <c r="F42" i="4"/>
  <c r="F37" i="4"/>
  <c r="F39" i="4"/>
  <c r="F40" i="4"/>
  <c r="F26" i="4"/>
  <c r="F25" i="4"/>
  <c r="F24" i="4" s="1"/>
  <c r="F23" i="4"/>
  <c r="F21" i="4"/>
  <c r="F20" i="4"/>
  <c r="F18" i="4"/>
  <c r="F16" i="4"/>
  <c r="F15" i="4"/>
  <c r="F10" i="4"/>
  <c r="F11" i="4"/>
  <c r="F12" i="4"/>
  <c r="F9" i="4"/>
  <c r="C14" i="4"/>
  <c r="I175" i="29" l="1"/>
  <c r="F14" i="4"/>
  <c r="G204" i="29"/>
  <c r="G81" i="29"/>
  <c r="G169" i="29"/>
  <c r="G17" i="29"/>
  <c r="G52" i="29"/>
  <c r="G143" i="29"/>
  <c r="G233" i="29"/>
  <c r="G246" i="29"/>
  <c r="G177" i="29"/>
  <c r="G256" i="29"/>
  <c r="G129" i="29"/>
  <c r="D14" i="4"/>
  <c r="G255" i="29" l="1"/>
  <c r="G16" i="29"/>
  <c r="G142" i="29"/>
  <c r="G128" i="29"/>
  <c r="G186" i="29"/>
  <c r="G176" i="29"/>
  <c r="G232" i="29"/>
  <c r="G80" i="29"/>
  <c r="G46" i="29" s="1"/>
  <c r="G231" i="29" l="1"/>
  <c r="G141" i="29"/>
  <c r="G254" i="29"/>
  <c r="G175" i="29"/>
  <c r="G108" i="29"/>
  <c r="G15" i="29"/>
  <c r="F44" i="29"/>
  <c r="H44" i="29" s="1"/>
  <c r="F211" i="29"/>
  <c r="F208" i="29"/>
  <c r="F210" i="29" l="1"/>
  <c r="H210" i="29" s="1"/>
  <c r="H211" i="29"/>
  <c r="G140" i="29"/>
  <c r="G253" i="29"/>
  <c r="F207" i="29"/>
  <c r="F206" i="29" s="1"/>
  <c r="H208" i="29"/>
  <c r="G7" i="29"/>
  <c r="G230" i="29"/>
  <c r="F43" i="4"/>
  <c r="D43" i="4"/>
  <c r="C43" i="4"/>
  <c r="E43" i="4" s="1"/>
  <c r="H207" i="29" l="1"/>
  <c r="H206" i="29" s="1"/>
  <c r="F93" i="29"/>
  <c r="H93" i="29" s="1"/>
  <c r="F13" i="29"/>
  <c r="H13" i="29" s="1"/>
  <c r="F228" i="29" l="1"/>
  <c r="H228" i="29" s="1"/>
  <c r="F225" i="29"/>
  <c r="H225" i="29" s="1"/>
  <c r="F222" i="29"/>
  <c r="H222" i="29" s="1"/>
  <c r="C8" i="4"/>
  <c r="F227" i="29" l="1"/>
  <c r="H227" i="29" s="1"/>
  <c r="F224" i="29"/>
  <c r="H224" i="29" s="1"/>
  <c r="F221" i="29"/>
  <c r="H221" i="29" s="1"/>
  <c r="F205" i="29" l="1"/>
  <c r="H205" i="29" s="1"/>
  <c r="F220" i="29"/>
  <c r="H220" i="29" s="1"/>
  <c r="D36" i="4" l="1"/>
  <c r="D13" i="4" l="1"/>
  <c r="F13" i="4"/>
  <c r="F8" i="4"/>
  <c r="D8" i="4"/>
  <c r="G265" i="29" l="1"/>
  <c r="I265" i="29"/>
  <c r="D41" i="4"/>
  <c r="F41" i="4"/>
  <c r="D38" i="4"/>
  <c r="D22" i="4"/>
  <c r="F22" i="4"/>
  <c r="D19" i="4"/>
  <c r="D17" i="4" s="1"/>
  <c r="F19" i="4"/>
  <c r="F17" i="4" s="1"/>
  <c r="F7" i="4" s="1"/>
  <c r="D7" i="4" l="1"/>
  <c r="D35" i="4"/>
  <c r="D45" i="4" l="1"/>
  <c r="F33" i="29" l="1"/>
  <c r="F32" i="29" l="1"/>
  <c r="H33" i="29"/>
  <c r="F173" i="29"/>
  <c r="F31" i="29" l="1"/>
  <c r="H32" i="29"/>
  <c r="F172" i="29"/>
  <c r="H172" i="29" s="1"/>
  <c r="H173" i="29"/>
  <c r="F95" i="29"/>
  <c r="H95" i="29" s="1"/>
  <c r="F168" i="29" l="1"/>
  <c r="H168" i="29" s="1"/>
  <c r="F30" i="29"/>
  <c r="H31" i="29"/>
  <c r="F171" i="29"/>
  <c r="C13" i="4"/>
  <c r="F170" i="29" l="1"/>
  <c r="H171" i="29"/>
  <c r="F29" i="29"/>
  <c r="H29" i="29" s="1"/>
  <c r="H30" i="29"/>
  <c r="F159" i="29"/>
  <c r="F169" i="29" l="1"/>
  <c r="H169" i="29" s="1"/>
  <c r="H170" i="29"/>
  <c r="F158" i="29"/>
  <c r="H159" i="29"/>
  <c r="F157" i="29" l="1"/>
  <c r="H158" i="29"/>
  <c r="F99" i="29"/>
  <c r="F218" i="29"/>
  <c r="F98" i="29" l="1"/>
  <c r="H99" i="29"/>
  <c r="F156" i="29"/>
  <c r="H157" i="29"/>
  <c r="F217" i="29"/>
  <c r="H218" i="29"/>
  <c r="F263" i="29"/>
  <c r="H263" i="29" s="1"/>
  <c r="F261" i="29"/>
  <c r="H261" i="29" s="1"/>
  <c r="F259" i="29"/>
  <c r="H259" i="29" s="1"/>
  <c r="F251" i="29"/>
  <c r="H251" i="29" s="1"/>
  <c r="F249" i="29"/>
  <c r="H249" i="29" s="1"/>
  <c r="F244" i="29"/>
  <c r="F241" i="29"/>
  <c r="F238" i="29"/>
  <c r="H238" i="29" s="1"/>
  <c r="F236" i="29"/>
  <c r="H236" i="29" s="1"/>
  <c r="F214" i="29"/>
  <c r="F202" i="29"/>
  <c r="F197" i="29"/>
  <c r="F194" i="29"/>
  <c r="F191" i="29"/>
  <c r="F184" i="29"/>
  <c r="F181" i="29"/>
  <c r="F166" i="29"/>
  <c r="F152" i="29"/>
  <c r="F149" i="29"/>
  <c r="F146" i="29"/>
  <c r="F138" i="29"/>
  <c r="H138" i="29" s="1"/>
  <c r="F136" i="29"/>
  <c r="H136" i="29" s="1"/>
  <c r="F133" i="29"/>
  <c r="F126" i="29"/>
  <c r="F121" i="29"/>
  <c r="F114" i="29"/>
  <c r="F106" i="29"/>
  <c r="F91" i="29"/>
  <c r="F88" i="29"/>
  <c r="H88" i="29" s="1"/>
  <c r="F86" i="29"/>
  <c r="H86" i="29" s="1"/>
  <c r="F84" i="29"/>
  <c r="H84" i="29" s="1"/>
  <c r="F78" i="29"/>
  <c r="F74" i="29"/>
  <c r="H74" i="29" s="1"/>
  <c r="F72" i="29"/>
  <c r="H72" i="29" s="1"/>
  <c r="F67" i="29"/>
  <c r="F61" i="29"/>
  <c r="F56" i="29"/>
  <c r="F50" i="29"/>
  <c r="F43" i="29"/>
  <c r="F37" i="29"/>
  <c r="F26" i="29"/>
  <c r="F20" i="29"/>
  <c r="H20" i="29" s="1"/>
  <c r="F12" i="29"/>
  <c r="H214" i="29" l="1"/>
  <c r="F213" i="29"/>
  <c r="H146" i="29"/>
  <c r="H145" i="29" s="1"/>
  <c r="F145" i="29"/>
  <c r="F60" i="29"/>
  <c r="H61" i="29"/>
  <c r="F90" i="29"/>
  <c r="H90" i="29" s="1"/>
  <c r="H91" i="29"/>
  <c r="F165" i="29"/>
  <c r="H166" i="29"/>
  <c r="F11" i="29"/>
  <c r="H12" i="29"/>
  <c r="F196" i="29"/>
  <c r="H196" i="29" s="1"/>
  <c r="H197" i="29"/>
  <c r="F243" i="29"/>
  <c r="H243" i="29" s="1"/>
  <c r="H244" i="29"/>
  <c r="F49" i="29"/>
  <c r="H50" i="29"/>
  <c r="F113" i="29"/>
  <c r="H114" i="29"/>
  <c r="F148" i="29"/>
  <c r="H148" i="29" s="1"/>
  <c r="H149" i="29"/>
  <c r="F183" i="29"/>
  <c r="H183" i="29" s="1"/>
  <c r="H184" i="29"/>
  <c r="F201" i="29"/>
  <c r="H202" i="29"/>
  <c r="F155" i="29"/>
  <c r="H156" i="29"/>
  <c r="F77" i="29"/>
  <c r="H78" i="29"/>
  <c r="F42" i="29"/>
  <c r="H43" i="29"/>
  <c r="F66" i="29"/>
  <c r="H67" i="29"/>
  <c r="F105" i="29"/>
  <c r="H106" i="29"/>
  <c r="F132" i="29"/>
  <c r="H132" i="29" s="1"/>
  <c r="H133" i="29"/>
  <c r="F180" i="29"/>
  <c r="H180" i="29" s="1"/>
  <c r="H181" i="29"/>
  <c r="F25" i="29"/>
  <c r="H26" i="29"/>
  <c r="F55" i="29"/>
  <c r="H56" i="29"/>
  <c r="F120" i="29"/>
  <c r="H121" i="29"/>
  <c r="F151" i="29"/>
  <c r="H151" i="29" s="1"/>
  <c r="H152" i="29"/>
  <c r="F190" i="29"/>
  <c r="H190" i="29" s="1"/>
  <c r="H191" i="29"/>
  <c r="F36" i="29"/>
  <c r="H37" i="29"/>
  <c r="F125" i="29"/>
  <c r="H126" i="29"/>
  <c r="F193" i="29"/>
  <c r="H193" i="29" s="1"/>
  <c r="H194" i="29"/>
  <c r="F240" i="29"/>
  <c r="H240" i="29" s="1"/>
  <c r="H241" i="29"/>
  <c r="F216" i="29"/>
  <c r="H216" i="29" s="1"/>
  <c r="H217" i="29"/>
  <c r="F97" i="29"/>
  <c r="H97" i="29" s="1"/>
  <c r="H98" i="29"/>
  <c r="F83" i="29"/>
  <c r="F235" i="29"/>
  <c r="F19" i="29"/>
  <c r="F135" i="29"/>
  <c r="F248" i="29"/>
  <c r="F71" i="29"/>
  <c r="F258" i="29"/>
  <c r="H213" i="29" l="1"/>
  <c r="F189" i="29"/>
  <c r="H189" i="29" s="1"/>
  <c r="F179" i="29"/>
  <c r="F178" i="29" s="1"/>
  <c r="F70" i="29"/>
  <c r="H71" i="29"/>
  <c r="F35" i="29"/>
  <c r="H36" i="29"/>
  <c r="F119" i="29"/>
  <c r="H120" i="29"/>
  <c r="F24" i="29"/>
  <c r="H24" i="29" s="1"/>
  <c r="H25" i="29"/>
  <c r="F104" i="29"/>
  <c r="H105" i="29"/>
  <c r="F41" i="29"/>
  <c r="H42" i="29"/>
  <c r="F154" i="29"/>
  <c r="H154" i="29" s="1"/>
  <c r="H155" i="29"/>
  <c r="F112" i="29"/>
  <c r="H113" i="29"/>
  <c r="F10" i="29"/>
  <c r="H11" i="29"/>
  <c r="F247" i="29"/>
  <c r="H248" i="29"/>
  <c r="F131" i="29"/>
  <c r="H135" i="29"/>
  <c r="F82" i="29"/>
  <c r="H83" i="29"/>
  <c r="F234" i="29"/>
  <c r="H235" i="29"/>
  <c r="F188" i="29"/>
  <c r="F257" i="29"/>
  <c r="H258" i="29"/>
  <c r="F144" i="29"/>
  <c r="F18" i="29"/>
  <c r="H18" i="29" s="1"/>
  <c r="H19" i="29"/>
  <c r="F124" i="29"/>
  <c r="H125" i="29"/>
  <c r="F54" i="29"/>
  <c r="H55" i="29"/>
  <c r="F65" i="29"/>
  <c r="H66" i="29"/>
  <c r="F76" i="29"/>
  <c r="H76" i="29" s="1"/>
  <c r="H77" i="29"/>
  <c r="F200" i="29"/>
  <c r="H201" i="29"/>
  <c r="F48" i="29"/>
  <c r="H49" i="29"/>
  <c r="F164" i="29"/>
  <c r="H165" i="29"/>
  <c r="F59" i="29"/>
  <c r="H60" i="29"/>
  <c r="H179" i="29" l="1"/>
  <c r="F17" i="29"/>
  <c r="F16" i="29" s="1"/>
  <c r="F58" i="29"/>
  <c r="H58" i="29" s="1"/>
  <c r="H59" i="29"/>
  <c r="F47" i="29"/>
  <c r="H48" i="29"/>
  <c r="F256" i="29"/>
  <c r="H257" i="29"/>
  <c r="F233" i="29"/>
  <c r="H234" i="29"/>
  <c r="F130" i="29"/>
  <c r="H131" i="29"/>
  <c r="F177" i="29"/>
  <c r="H178" i="29"/>
  <c r="F111" i="29"/>
  <c r="H112" i="29"/>
  <c r="F40" i="29"/>
  <c r="H41" i="29"/>
  <c r="F28" i="29"/>
  <c r="H28" i="29" s="1"/>
  <c r="H35" i="29"/>
  <c r="H17" i="29"/>
  <c r="F163" i="29"/>
  <c r="H164" i="29"/>
  <c r="F199" i="29"/>
  <c r="H199" i="29" s="1"/>
  <c r="H200" i="29"/>
  <c r="F64" i="29"/>
  <c r="H65" i="29"/>
  <c r="F53" i="29"/>
  <c r="H54" i="29"/>
  <c r="F123" i="29"/>
  <c r="H123" i="29" s="1"/>
  <c r="H124" i="29"/>
  <c r="F143" i="29"/>
  <c r="H144" i="29"/>
  <c r="H188" i="29"/>
  <c r="H187" i="29" s="1"/>
  <c r="F81" i="29"/>
  <c r="H82" i="29"/>
  <c r="F246" i="29"/>
  <c r="H246" i="29" s="1"/>
  <c r="H247" i="29"/>
  <c r="F9" i="29"/>
  <c r="H10" i="29"/>
  <c r="F103" i="29"/>
  <c r="H104" i="29"/>
  <c r="F118" i="29"/>
  <c r="H119" i="29"/>
  <c r="F69" i="29"/>
  <c r="H69" i="29" s="1"/>
  <c r="H70" i="29"/>
  <c r="F187" i="29" l="1"/>
  <c r="H118" i="29"/>
  <c r="F117" i="29"/>
  <c r="F8" i="29"/>
  <c r="H9" i="29"/>
  <c r="F80" i="29"/>
  <c r="H80" i="29" s="1"/>
  <c r="H81" i="29"/>
  <c r="F142" i="29"/>
  <c r="H143" i="29"/>
  <c r="H53" i="29"/>
  <c r="F52" i="29"/>
  <c r="H52" i="29" s="1"/>
  <c r="F15" i="29"/>
  <c r="H15" i="29" s="1"/>
  <c r="H16" i="29"/>
  <c r="F39" i="29"/>
  <c r="H39" i="29" s="1"/>
  <c r="H40" i="29"/>
  <c r="F176" i="29"/>
  <c r="H177" i="29"/>
  <c r="H233" i="29"/>
  <c r="F232" i="29"/>
  <c r="H47" i="29"/>
  <c r="F204" i="29"/>
  <c r="H204" i="29" s="1"/>
  <c r="F102" i="29"/>
  <c r="H103" i="29"/>
  <c r="F186" i="29"/>
  <c r="H186" i="29" s="1"/>
  <c r="F63" i="29"/>
  <c r="H63" i="29" s="1"/>
  <c r="H64" i="29"/>
  <c r="F162" i="29"/>
  <c r="H163" i="29"/>
  <c r="F110" i="29"/>
  <c r="H111" i="29"/>
  <c r="F129" i="29"/>
  <c r="H130" i="29"/>
  <c r="F255" i="29"/>
  <c r="H256" i="29"/>
  <c r="F46" i="29" l="1"/>
  <c r="H46" i="29" s="1"/>
  <c r="F254" i="29"/>
  <c r="H255" i="29"/>
  <c r="F109" i="29"/>
  <c r="H110" i="29"/>
  <c r="F101" i="29"/>
  <c r="H101" i="29" s="1"/>
  <c r="H102" i="29"/>
  <c r="H176" i="29"/>
  <c r="F175" i="29"/>
  <c r="H175" i="29" s="1"/>
  <c r="F141" i="29"/>
  <c r="H142" i="29"/>
  <c r="H8" i="29"/>
  <c r="F7" i="29"/>
  <c r="F231" i="29"/>
  <c r="H232" i="29"/>
  <c r="F116" i="29"/>
  <c r="H116" i="29" s="1"/>
  <c r="H117" i="29"/>
  <c r="F128" i="29"/>
  <c r="H128" i="29" s="1"/>
  <c r="H129" i="29"/>
  <c r="F161" i="29"/>
  <c r="H161" i="29" s="1"/>
  <c r="H162" i="29"/>
  <c r="C22" i="4"/>
  <c r="C41" i="4"/>
  <c r="E41" i="4" s="1"/>
  <c r="C38" i="4"/>
  <c r="C36" i="4"/>
  <c r="C19" i="4"/>
  <c r="H109" i="29" l="1"/>
  <c r="F108" i="29"/>
  <c r="H108" i="29" s="1"/>
  <c r="F230" i="29"/>
  <c r="H230" i="29" s="1"/>
  <c r="H231" i="29"/>
  <c r="F140" i="29"/>
  <c r="H140" i="29" s="1"/>
  <c r="H141" i="29"/>
  <c r="F253" i="29"/>
  <c r="H253" i="29" s="1"/>
  <c r="H254" i="29"/>
  <c r="H7" i="29"/>
  <c r="E36" i="4"/>
  <c r="F36" i="4"/>
  <c r="E38" i="4"/>
  <c r="F38" i="4"/>
  <c r="C17" i="4"/>
  <c r="C35" i="4"/>
  <c r="F265" i="29" l="1"/>
  <c r="H265" i="29" s="1"/>
  <c r="E35" i="4"/>
  <c r="F35" i="4"/>
  <c r="F45" i="4" s="1"/>
  <c r="C7" i="4"/>
  <c r="C45" i="4" l="1"/>
  <c r="E45" i="4" s="1"/>
</calcChain>
</file>

<file path=xl/sharedStrings.xml><?xml version="1.0" encoding="utf-8"?>
<sst xmlns="http://schemas.openxmlformats.org/spreadsheetml/2006/main" count="659" uniqueCount="299">
  <si>
    <t>Код бюджетной квалификации</t>
  </si>
  <si>
    <t>Доходы (Вид налога)</t>
  </si>
  <si>
    <t>000 100 00000 00 0000 000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</si>
  <si>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</si>
  <si>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</si>
  <si>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</si>
  <si>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</si>
  <si>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</si>
  <si>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</si>
  <si>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</si>
  <si>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</si>
  <si>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</si>
  <si>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</si>
  <si>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</si>
  <si>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</si>
  <si>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</si>
  <si>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</si>
  <si>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</si>
  <si>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</si>
  <si>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</si>
  <si>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</si>
  <si>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</si>
  <si>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</si>
  <si>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</si>
  <si>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</si>
  <si>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</si>
  <si>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</si>
  <si>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</si>
  <si>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</si>
  <si>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</si>
  <si>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</si>
  <si>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</si>
  <si>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</si>
  <si>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</si>
  <si>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</si>
  <si>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</si>
  <si>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</si>
  <si>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</si>
  <si>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</si>
  <si>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</si>
  <si>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</si>
  <si>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</si>
  <si>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</si>
  <si>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</si>
  <si>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</si>
  <si>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</si>
  <si>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</si>
  <si>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</si>
  <si>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</si>
  <si>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</si>
  <si>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</si>
  <si>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Управление Резервным фондом</t>
  </si>
  <si>
    <t>Резервные средства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</si>
  <si>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</si>
  <si>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</si>
  <si>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</si>
  <si>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</si>
  <si>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</si>
  <si>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</si>
  <si>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</si>
  <si>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</si>
  <si>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</si>
  <si>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</si>
  <si>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</si>
  <si>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</si>
  <si>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</si>
  <si>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</si>
  <si>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</si>
  <si>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</si>
  <si>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</si>
  <si>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</si>
  <si>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</si>
  <si>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</si>
  <si>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</si>
  <si>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</si>
  <si>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</si>
  <si>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</si>
  <si>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</si>
  <si>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</si>
  <si>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</si>
  <si>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</si>
  <si>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</si>
  <si>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</si>
  <si>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</si>
  <si>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</si>
  <si>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</si>
  <si>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</si>
  <si>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</si>
  <si>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</si>
  <si>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</si>
  <si>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</si>
  <si>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</si>
  <si>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</si>
  <si>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</si>
  <si>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</si>
  <si>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</si>
  <si>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</si>
  <si>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</si>
  <si>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</si>
  <si>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</si>
  <si>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</si>
  <si>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</si>
  <si>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</si>
  <si>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</si>
  <si>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</si>
  <si>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</si>
  <si>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</si>
  <si>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</si>
  <si>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</si>
  <si>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</si>
  <si>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</si>
  <si>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</si>
  <si>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</si>
  <si>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</si>
  <si>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</si>
  <si>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</si>
  <si>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</si>
  <si>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</si>
  <si>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</si>
  <si>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</si>
  <si>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</si>
  <si>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</si>
  <si>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</si>
  <si>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</si>
  <si>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</si>
  <si>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</si>
  <si>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</si>
  <si>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</si>
  <si>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</si>
  <si>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</si>
  <si>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</si>
  <si>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</si>
  <si>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</si>
  <si>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</si>
  <si>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</si>
  <si>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</si>
  <si>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</si>
  <si>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</si>
  <si>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</si>
  <si>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</si>
  <si>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</si>
  <si>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</si>
  <si>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</si>
  <si>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</si>
  <si>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</si>
  <si>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</si>
  <si>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</si>
  <si>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</si>
  <si>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</si>
  <si>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</si>
  <si>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</si>
  <si>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</si>
  <si>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</si>
  <si>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</si>
  <si>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</si>
  <si>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</si>
  <si>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</si>
  <si>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</si>
  <si>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</si>
  <si>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</si>
  <si>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</si>
  <si>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</si>
  <si>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</si>
  <si>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</si>
  <si>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</si>
  <si>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</si>
  <si>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</si>
  <si>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</si>
  <si>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</si>
  <si>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</si>
  <si>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АКЦИЗЫ по подакцизным товарам (продукции), производимым на территории Российской Федерации</t>
  </si>
  <si>
    <t>Доходы бюджета сельского поселения Светлый на 2017 год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</si>
  <si>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</si>
  <si>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</si>
  <si>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</si>
  <si>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</si>
  <si>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</si>
  <si>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</si>
  <si>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</si>
  <si>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</si>
  <si>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</si>
  <si>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</si>
  <si>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</si>
  <si>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</si>
  <si>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</si>
  <si>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</si>
  <si>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</si>
  <si>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</si>
  <si>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</si>
  <si>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</si>
  <si>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Муниципальная программа "Обеспечение экологической безопасности сельского поселения Светлый на 2016-2020 годы"</t>
  </si>
  <si>
    <t>1810302400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</si>
  <si>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</si>
  <si>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</si>
  <si>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</si>
  <si>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5000289020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</si>
  <si>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</si>
  <si>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</si>
  <si>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</si>
  <si>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</si>
  <si>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</si>
  <si>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</si>
  <si>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</si>
  <si>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</si>
  <si>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Другие вопросы в области национальной экономики</t>
  </si>
  <si>
    <t>1810102030</t>
  </si>
  <si>
    <t>Муниципальная программа «Управление муниципальным имуществом в сельском поселении Светлый на 2016-2020 годы»</t>
  </si>
  <si>
    <t>Муниципальная программа "Социальная поддержка жителей  сельского поселения Светлый на 2016 – 2019 годы"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</si>
  <si>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</si>
  <si>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</si>
  <si>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</si>
  <si>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</si>
  <si>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</si>
  <si>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</si>
  <si>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Уточнение</t>
  </si>
  <si>
    <t>Уточненный план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</si>
  <si>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</si>
  <si>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</si>
  <si>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</si>
  <si>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</si>
  <si>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</si>
  <si>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</si>
  <si>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</si>
  <si>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</si>
  <si>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</si>
  <si>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Распределение      бюджетных ассигнований по разделам, подразделам,     целевым статьям (муниципальным программам сельского поселения Светлый и непрограммным направлениям деятельности), группам и       подгруппам видов расходов классификации расходов бюджета сельского поселения Светлый на 2017 год</t>
  </si>
  <si>
    <t>Муниципальная программа «Обеспечение прав и законных интересов населения сельского поселения Светлый в отдельных сферах жизнедеятельности в 2016-2020 годах»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</si>
  <si>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</si>
  <si>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</si>
  <si>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</si>
  <si>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</si>
  <si>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"Благоустройство территории сельского поселения Светлый на 2016-2020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</si>
  <si>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</si>
  <si>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«Развитие и содержание дорожно-транспортной системы на территории сельского поселения Сетлый на 2017-2019 годы»</t>
  </si>
  <si>
    <t>2400500000</t>
  </si>
  <si>
    <t>Основное мероприятие "Обустройство и оборудование детской площадки в с.п. Светлый"</t>
  </si>
  <si>
    <t>2400582420</t>
  </si>
  <si>
    <t>24005S2420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</si>
  <si>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</si>
  <si>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</si>
  <si>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2400599990</t>
  </si>
  <si>
    <t>Муниципальная программа "Формирование современной 
городской среды муниципального образования 
сельское поселение Светлый на 2017 год"</t>
  </si>
  <si>
    <t>Основное мероприятие "Благоустройства мест массового отдыха населения"</t>
  </si>
  <si>
    <t>1900000000</t>
  </si>
  <si>
    <t>1902000000</t>
  </si>
  <si>
    <t>2400000000</t>
  </si>
  <si>
    <t>Социальное обеспечение и иные выплаты населению</t>
  </si>
  <si>
    <t>Иные выплаты населению</t>
  </si>
  <si>
    <t>Прочие безвозмездные поступления в бюджеты сельских поселений</t>
  </si>
  <si>
    <t>650 207 05030 00 0000 000</t>
  </si>
  <si>
    <t>650 207 05030 10 0000 180</t>
  </si>
  <si>
    <t>19002R5550</t>
  </si>
  <si>
    <t>Субсидии на поддержку государственных программ субъектов РФ и муниципальных программ формирования современной городской среды</t>
  </si>
  <si>
    <t>Расходы местного бюджета на софинансирование субсидий на поддержку государственных программ субъектов РФ и муниципальных программ формирования современной городской среды</t>
  </si>
  <si>
    <t>19002S555F</t>
  </si>
  <si>
    <t>183 101 02030 01 0000 110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</si>
  <si>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</si>
  <si>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</si>
  <si>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</si>
  <si>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</si>
  <si>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</si>
  <si>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</si>
  <si>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</si>
  <si>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</si>
  <si>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</si>
  <si>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</si>
  <si>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</si>
  <si>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</si>
  <si>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</si>
  <si>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1810189020</t>
  </si>
  <si>
    <t xml:space="preserve"> </t>
  </si>
  <si>
    <t>000 113 00000 00 0000 000</t>
  </si>
  <si>
    <t>Прочие доходы от компенсации затрат бюджетов сельских поселений</t>
  </si>
  <si>
    <t>650 113 02995 10 0000 130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</si>
  <si>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</si>
  <si>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650 115 02050 10 0000 140</t>
  </si>
  <si>
    <t>650 116 90050 10 0000 140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</si>
  <si>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</si>
  <si>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</si>
  <si>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650 117 01050 10 0000 180</t>
  </si>
  <si>
    <t>000 117 00000 00 0000 000</t>
  </si>
  <si>
    <t>00 116 00000 00 0000 000</t>
  </si>
  <si>
    <t>000 115 00000 00 0000 000</t>
  </si>
  <si>
    <t>% исполнения</t>
  </si>
  <si>
    <t>Отклонение от плана в абсолютном выражении</t>
  </si>
  <si>
    <t>Исполнено за 2017 год</t>
  </si>
  <si>
    <t>03101S2520</t>
  </si>
  <si>
    <t>0310182520</t>
  </si>
  <si>
    <t>В соответствии со сводной бюджетной росписью</t>
  </si>
  <si>
    <t xml:space="preserve">Утвержденно решением Совета депутатов сельского поселения Светлый                               от 29.12.2015 № 128  </t>
  </si>
  <si>
    <t xml:space="preserve">Исполнение бюджета сельского поселения Светлый за  2017 год по источникам внутреннего финансирования дефицита </t>
  </si>
  <si>
    <t>Приложение 3                                           к Решению Совета Депутатов  сельского поселения Светлый  от 00.00.2018  №</t>
  </si>
  <si>
    <t>Приложение 1                                      к решению Совета депутатов сельского поселения Светлый       от 00.04.2018 №000</t>
  </si>
  <si>
    <t>Приложение 2                                                           к решению Совета депутатов сельского поселения Светлый           от 00.04.2018 №000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</si>
  <si>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</si>
  <si>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</si>
  <si>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</si>
  <si>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Налоговые и неналоговые доходы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</si>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</sst>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"/>
    <numFmt numFmtId="166" formatCode="0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0000_ ;[Red]\-#,##0.000000\ "/>
    <numFmt numFmtId="173" formatCode="0.0000"/>
    <numFmt numFmtId="174" formatCode="#,##0.0000"/>
    <numFmt numFmtId="175" formatCode="#,##0.0;[Red]\-#,##0.0;0.0"/>
    <numFmt numFmtId="17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14" fillId="3" borderId="7">
      <alignment horizontal="left" vertical="top" wrapText="1"/>
    </xf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168" fontId="6" fillId="0" borderId="6" xfId="1" applyNumberFormat="1" applyFont="1" applyFill="1" applyBorder="1" applyAlignment="1" applyProtection="1">
      <alignment wrapText="1"/>
      <protection hidden="1"/>
    </xf>
    <xf numFmtId="168" fontId="6" fillId="0" borderId="1" xfId="1" applyNumberFormat="1" applyFont="1" applyFill="1" applyBorder="1" applyAlignment="1" applyProtection="1">
      <alignment wrapText="1"/>
      <protection hidden="1"/>
    </xf>
    <xf numFmtId="174" fontId="3" fillId="0" borderId="0" xfId="0" applyNumberFormat="1" applyFont="1"/>
    <xf numFmtId="173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75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7" xfId="1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168" fontId="6" fillId="0" borderId="9" xfId="5" applyNumberFormat="1" applyFont="1" applyFill="1" applyBorder="1" applyAlignment="1" applyProtection="1">
      <alignment horizontal="left" vertical="center" wrapText="1"/>
      <protection hidden="1"/>
    </xf>
    <xf numFmtId="170" fontId="6" fillId="0" borderId="10" xfId="5" applyNumberFormat="1" applyFont="1" applyFill="1" applyBorder="1" applyAlignment="1" applyProtection="1">
      <alignment horizontal="center" vertical="center"/>
      <protection hidden="1"/>
    </xf>
    <xf numFmtId="49" fontId="6" fillId="0" borderId="10" xfId="5" applyNumberFormat="1" applyFont="1" applyFill="1" applyBorder="1" applyAlignment="1" applyProtection="1">
      <alignment horizontal="center" vertical="center"/>
      <protection hidden="1"/>
    </xf>
    <xf numFmtId="169" fontId="6" fillId="0" borderId="10" xfId="5" applyNumberFormat="1" applyFont="1" applyFill="1" applyBorder="1" applyAlignment="1" applyProtection="1">
      <alignment horizontal="center" vertical="center"/>
      <protection hidden="1"/>
    </xf>
    <xf numFmtId="175" fontId="6" fillId="0" borderId="8" xfId="5" applyNumberFormat="1" applyFont="1" applyFill="1" applyBorder="1" applyAlignment="1" applyProtection="1">
      <alignment horizontal="center" vertical="center"/>
      <protection hidden="1"/>
    </xf>
    <xf numFmtId="168" fontId="6" fillId="0" borderId="6" xfId="5" applyNumberFormat="1" applyFont="1" applyFill="1" applyBorder="1" applyAlignment="1" applyProtection="1">
      <alignment horizontal="left" vertical="center" wrapText="1"/>
      <protection hidden="1"/>
    </xf>
    <xf numFmtId="170" fontId="6" fillId="0" borderId="3" xfId="5" applyNumberFormat="1" applyFont="1" applyFill="1" applyBorder="1" applyAlignment="1" applyProtection="1">
      <alignment horizontal="center" vertical="center"/>
      <protection hidden="1"/>
    </xf>
    <xf numFmtId="49" fontId="6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175" fontId="6" fillId="0" borderId="1" xfId="5" applyNumberFormat="1" applyFont="1" applyFill="1" applyBorder="1" applyAlignment="1" applyProtection="1">
      <alignment horizontal="center" vertical="center"/>
      <protection hidden="1"/>
    </xf>
    <xf numFmtId="167" fontId="6" fillId="0" borderId="6" xfId="5" applyNumberFormat="1" applyFont="1" applyFill="1" applyBorder="1" applyAlignment="1" applyProtection="1">
      <alignment horizontal="left" vertical="center" wrapText="1"/>
      <protection hidden="1"/>
    </xf>
    <xf numFmtId="166" fontId="6" fillId="0" borderId="6" xfId="5" applyNumberFormat="1" applyFont="1" applyFill="1" applyBorder="1" applyAlignment="1" applyProtection="1">
      <alignment horizontal="left" vertical="center" wrapText="1"/>
      <protection hidden="1"/>
    </xf>
    <xf numFmtId="175" fontId="10" fillId="0" borderId="1" xfId="0" applyNumberFormat="1" applyFont="1" applyFill="1" applyBorder="1" applyAlignment="1">
      <alignment horizontal="center" vertical="center"/>
    </xf>
    <xf numFmtId="170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68" fontId="6" fillId="0" borderId="3" xfId="1" applyNumberFormat="1" applyFont="1" applyFill="1" applyBorder="1" applyAlignment="1" applyProtection="1">
      <alignment wrapText="1"/>
      <protection hidden="1"/>
    </xf>
    <xf numFmtId="167" fontId="6" fillId="0" borderId="1" xfId="5" applyNumberFormat="1" applyFont="1" applyFill="1" applyBorder="1" applyAlignment="1" applyProtection="1">
      <alignment horizontal="left" vertical="center" wrapText="1"/>
      <protection hidden="1"/>
    </xf>
    <xf numFmtId="170" fontId="9" fillId="0" borderId="3" xfId="5" applyNumberFormat="1" applyFont="1" applyFill="1" applyBorder="1" applyAlignment="1" applyProtection="1">
      <alignment horizontal="center" vertical="center"/>
      <protection hidden="1"/>
    </xf>
    <xf numFmtId="175" fontId="6" fillId="0" borderId="1" xfId="9" applyNumberFormat="1" applyFont="1" applyFill="1" applyBorder="1" applyAlignment="1" applyProtection="1">
      <alignment horizontal="center" vertical="center"/>
      <protection hidden="1"/>
    </xf>
    <xf numFmtId="0" fontId="7" fillId="0" borderId="4" xfId="5" applyNumberFormat="1" applyFont="1" applyFill="1" applyBorder="1" applyAlignment="1" applyProtection="1">
      <protection hidden="1"/>
    </xf>
    <xf numFmtId="175" fontId="7" fillId="0" borderId="1" xfId="5" applyNumberFormat="1" applyFont="1" applyFill="1" applyBorder="1" applyAlignment="1" applyProtection="1">
      <alignment horizontal="center"/>
      <protection hidden="1"/>
    </xf>
    <xf numFmtId="164" fontId="10" fillId="0" borderId="0" xfId="9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67" fontId="6" fillId="0" borderId="3" xfId="5" applyNumberFormat="1" applyFont="1" applyFill="1" applyBorder="1" applyAlignment="1" applyProtection="1">
      <alignment horizontal="center" vertical="center"/>
      <protection hidden="1"/>
    </xf>
    <xf numFmtId="171" fontId="10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1" xfId="0" applyFont="1" applyBorder="1" applyAlignment="1">
      <alignment horizontal="center" vertical="center"/>
    </xf>
    <xf numFmtId="0" fontId="6" fillId="0" borderId="7" xfId="10" applyFont="1" applyFill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76" fontId="3" fillId="0" borderId="0" xfId="0" applyNumberFormat="1" applyFont="1"/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1" fontId="10" fillId="0" borderId="0" xfId="0" applyNumberFormat="1" applyFont="1" applyFill="1"/>
    <xf numFmtId="171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/>
    <xf numFmtId="176" fontId="6" fillId="2" borderId="1" xfId="0" applyNumberFormat="1" applyFont="1" applyFill="1" applyBorder="1" applyAlignment="1">
      <alignment horizontal="center"/>
    </xf>
    <xf numFmtId="176" fontId="6" fillId="2" borderId="1" xfId="5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9" fontId="11" fillId="0" borderId="1" xfId="11" applyFont="1" applyBorder="1" applyAlignment="1">
      <alignment horizontal="center" vertical="center"/>
    </xf>
    <xf numFmtId="9" fontId="6" fillId="2" borderId="1" xfId="11" applyFont="1" applyFill="1" applyBorder="1" applyAlignment="1">
      <alignment horizontal="center"/>
    </xf>
    <xf numFmtId="9" fontId="6" fillId="0" borderId="8" xfId="11" applyFont="1" applyFill="1" applyBorder="1" applyAlignment="1" applyProtection="1">
      <alignment horizontal="center" vertical="center"/>
      <protection hidden="1"/>
    </xf>
    <xf numFmtId="9" fontId="7" fillId="2" borderId="1" xfId="11" applyFont="1" applyFill="1" applyBorder="1" applyAlignment="1">
      <alignment horizontal="center"/>
    </xf>
    <xf numFmtId="0" fontId="7" fillId="0" borderId="5" xfId="5" applyNumberFormat="1" applyFont="1" applyFill="1" applyBorder="1" applyAlignment="1" applyProtection="1">
      <alignment horizontal="left"/>
      <protection hidden="1"/>
    </xf>
    <xf numFmtId="0" fontId="7" fillId="0" borderId="4" xfId="5" applyNumberFormat="1" applyFont="1" applyFill="1" applyBorder="1" applyAlignment="1" applyProtection="1">
      <alignment horizontal="center"/>
      <protection hidden="1"/>
    </xf>
    <xf numFmtId="49" fontId="7" fillId="0" borderId="4" xfId="5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Процентный" xfId="11" builtinId="5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4"/>
  <sheetViews>
    <sheetView tabSelected="1" zoomScaleNormal="100" workbookViewId="0">
      <selection activeCell="M31" sqref="M31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15.5703125" style="2" customWidth="1"/>
    <col min="4" max="4" width="12.42578125" style="2" customWidth="1"/>
    <col min="5" max="5" width="15.140625" style="2" customWidth="1"/>
    <col min="6" max="6" width="17.85546875" style="2" customWidth="1"/>
    <col min="7" max="16384" width="9.140625" style="2"/>
  </cols>
  <sheetData>
    <row r="1" spans="1:12" x14ac:dyDescent="0.25">
      <c r="F1" s="57"/>
    </row>
    <row r="2" spans="1:12" ht="62.25" customHeight="1" x14ac:dyDescent="0.25">
      <c r="C2" s="1"/>
      <c r="D2" s="57"/>
      <c r="E2" s="57"/>
      <c r="F2" s="57" t="s">
        <v>292</v>
      </c>
    </row>
    <row r="3" spans="1:12" ht="20.25" customHeight="1" x14ac:dyDescent="0.25">
      <c r="C3" s="4"/>
    </row>
    <row r="4" spans="1:12" x14ac:dyDescent="0.25">
      <c r="A4" s="90" t="s">
        <v>171</v>
      </c>
      <c r="B4" s="90"/>
      <c r="C4" s="90"/>
    </row>
    <row r="5" spans="1:12" x14ac:dyDescent="0.25">
      <c r="C5" s="3" t="s">
        <v>46</v>
      </c>
    </row>
    <row r="6" spans="1:12" ht="82.5" customHeight="1" x14ac:dyDescent="0.25">
      <c r="A6" s="9" t="s">
        <v>0</v>
      </c>
      <c r="B6" s="10" t="s">
        <v>1</v>
      </c>
      <c r="C6" s="72" t="s">
        <v>288</v>
      </c>
      <c r="D6" s="72" t="s">
        <v>285</v>
      </c>
      <c r="E6" s="56" t="s">
        <v>283</v>
      </c>
      <c r="F6" s="11" t="s">
        <v>284</v>
      </c>
    </row>
    <row r="7" spans="1:12" x14ac:dyDescent="0.25">
      <c r="A7" s="10" t="s">
        <v>2</v>
      </c>
      <c r="B7" s="89" t="s">
        <v>297</v>
      </c>
      <c r="C7" s="15">
        <f>C13+C17+C22+C24+C8+C27+C29+C31+C33</f>
        <v>21660.799999999999</v>
      </c>
      <c r="D7" s="15">
        <f>D13+D17+D22+D24+D8+D27+D29+D31+D33</f>
        <v>21732.260000000002</v>
      </c>
      <c r="E7" s="77">
        <f>D7/C7</f>
        <v>1.0032990471266068</v>
      </c>
      <c r="F7" s="15">
        <f>F13+F17+F22+F24+F8+F27+F29+F31+F33</f>
        <v>-71.459999999998701</v>
      </c>
    </row>
    <row r="8" spans="1:12" ht="31.5" customHeight="1" x14ac:dyDescent="0.25">
      <c r="A8" s="10" t="s">
        <v>197</v>
      </c>
      <c r="B8" s="19" t="s">
        <v>170</v>
      </c>
      <c r="C8" s="15">
        <f>C9+C10+C11+C12</f>
        <v>1543.3999999999999</v>
      </c>
      <c r="D8" s="15">
        <f>D9+D10+D11+D12</f>
        <v>1575.58</v>
      </c>
      <c r="E8" s="77">
        <f t="shared" ref="E8:E26" si="0">D8/C8</f>
        <v>1.0208500712712194</v>
      </c>
      <c r="F8" s="15">
        <f>F9+F10+F11+F12</f>
        <v>-32.179999999999971</v>
      </c>
    </row>
    <row r="9" spans="1:12" ht="65.25" customHeight="1" x14ac:dyDescent="0.25">
      <c r="A9" s="13" t="s">
        <v>198</v>
      </c>
      <c r="B9" s="54" t="s">
        <v>199</v>
      </c>
      <c r="C9" s="16">
        <v>594.9</v>
      </c>
      <c r="D9" s="55">
        <v>647.4</v>
      </c>
      <c r="E9" s="77">
        <f t="shared" si="0"/>
        <v>1.0882501260716086</v>
      </c>
      <c r="F9" s="73">
        <f>C9-D9</f>
        <v>-52.5</v>
      </c>
    </row>
    <row r="10" spans="1:12" ht="66.75" customHeight="1" x14ac:dyDescent="0.25">
      <c r="A10" s="13" t="s">
        <v>202</v>
      </c>
      <c r="B10" s="54" t="s">
        <v>200</v>
      </c>
      <c r="C10" s="16">
        <v>6</v>
      </c>
      <c r="D10" s="55">
        <v>6.6</v>
      </c>
      <c r="E10" s="77">
        <f t="shared" si="0"/>
        <v>1.0999999999999999</v>
      </c>
      <c r="F10" s="73">
        <f t="shared" ref="F10:F12" si="1">C10-D10</f>
        <v>-0.59999999999999964</v>
      </c>
      <c r="L10" s="58"/>
    </row>
    <row r="11" spans="1:12" ht="57" customHeight="1" x14ac:dyDescent="0.25">
      <c r="A11" s="13" t="s">
        <v>203</v>
      </c>
      <c r="B11" s="54" t="s">
        <v>201</v>
      </c>
      <c r="C11" s="16">
        <v>1056.7</v>
      </c>
      <c r="D11" s="55">
        <v>1046.98</v>
      </c>
      <c r="E11" s="77">
        <f t="shared" si="0"/>
        <v>0.9908015520015141</v>
      </c>
      <c r="F11" s="73">
        <f t="shared" si="1"/>
        <v>9.7200000000000273</v>
      </c>
    </row>
    <row r="12" spans="1:12" ht="57" customHeight="1" x14ac:dyDescent="0.25">
      <c r="A12" s="13" t="s">
        <v>216</v>
      </c>
      <c r="B12" s="54" t="s">
        <v>217</v>
      </c>
      <c r="C12" s="16">
        <v>-114.2</v>
      </c>
      <c r="D12" s="55">
        <v>-125.4</v>
      </c>
      <c r="E12" s="77">
        <f t="shared" si="0"/>
        <v>1.0980735551663747</v>
      </c>
      <c r="F12" s="73">
        <f t="shared" si="1"/>
        <v>11.200000000000003</v>
      </c>
    </row>
    <row r="13" spans="1:12" ht="24" customHeight="1" x14ac:dyDescent="0.25">
      <c r="A13" s="10" t="s">
        <v>3</v>
      </c>
      <c r="B13" s="12" t="s">
        <v>4</v>
      </c>
      <c r="C13" s="15">
        <f>C14</f>
        <v>17007.3</v>
      </c>
      <c r="D13" s="15">
        <f t="shared" ref="D13:F13" si="2">D14</f>
        <v>16804.5</v>
      </c>
      <c r="E13" s="77">
        <f t="shared" si="0"/>
        <v>0.98807570866627858</v>
      </c>
      <c r="F13" s="15">
        <f t="shared" si="2"/>
        <v>202.80000000000146</v>
      </c>
    </row>
    <row r="14" spans="1:12" ht="28.5" customHeight="1" x14ac:dyDescent="0.25">
      <c r="A14" s="13" t="s">
        <v>5</v>
      </c>
      <c r="B14" s="14" t="s">
        <v>6</v>
      </c>
      <c r="C14" s="16">
        <f>C15+C16</f>
        <v>17007.3</v>
      </c>
      <c r="D14" s="16">
        <f>D15+D16</f>
        <v>16804.5</v>
      </c>
      <c r="E14" s="77">
        <f t="shared" si="0"/>
        <v>0.98807570866627858</v>
      </c>
      <c r="F14" s="16">
        <f>F15+F16</f>
        <v>202.80000000000146</v>
      </c>
    </row>
    <row r="15" spans="1:12" ht="57" customHeight="1" x14ac:dyDescent="0.25">
      <c r="A15" s="13" t="s">
        <v>7</v>
      </c>
      <c r="B15" s="14" t="s">
        <v>8</v>
      </c>
      <c r="C15" s="16">
        <v>17000</v>
      </c>
      <c r="D15" s="55">
        <v>16797.099999999999</v>
      </c>
      <c r="E15" s="77">
        <f t="shared" si="0"/>
        <v>0.98806470588235285</v>
      </c>
      <c r="F15" s="55">
        <f>C15-D15</f>
        <v>202.90000000000146</v>
      </c>
    </row>
    <row r="16" spans="1:12" ht="57" customHeight="1" x14ac:dyDescent="0.25">
      <c r="A16" s="13" t="s">
        <v>255</v>
      </c>
      <c r="B16" s="14" t="s">
        <v>268</v>
      </c>
      <c r="C16" s="16">
        <v>7.3</v>
      </c>
      <c r="D16" s="55">
        <v>7.4</v>
      </c>
      <c r="E16" s="77">
        <f t="shared" si="0"/>
        <v>1.0136986301369864</v>
      </c>
      <c r="F16" s="55">
        <f>C16-D16</f>
        <v>-0.10000000000000053</v>
      </c>
    </row>
    <row r="17" spans="1:6" ht="18.75" customHeight="1" x14ac:dyDescent="0.25">
      <c r="A17" s="10" t="s">
        <v>9</v>
      </c>
      <c r="B17" s="12" t="s">
        <v>10</v>
      </c>
      <c r="C17" s="15">
        <f>C18+C19</f>
        <v>231</v>
      </c>
      <c r="D17" s="15">
        <f t="shared" ref="D17:F17" si="3">D18+D19</f>
        <v>254.89</v>
      </c>
      <c r="E17" s="77">
        <f t="shared" si="0"/>
        <v>1.1034199134199134</v>
      </c>
      <c r="F17" s="15">
        <f t="shared" si="3"/>
        <v>-23.88999999999999</v>
      </c>
    </row>
    <row r="18" spans="1:6" ht="38.25" customHeight="1" x14ac:dyDescent="0.25">
      <c r="A18" s="13" t="s">
        <v>11</v>
      </c>
      <c r="B18" s="14" t="s">
        <v>83</v>
      </c>
      <c r="C18" s="16">
        <v>108</v>
      </c>
      <c r="D18" s="53">
        <v>155.19999999999999</v>
      </c>
      <c r="E18" s="77">
        <f t="shared" si="0"/>
        <v>1.4370370370370369</v>
      </c>
      <c r="F18" s="55">
        <f>C18-D18</f>
        <v>-47.199999999999989</v>
      </c>
    </row>
    <row r="19" spans="1:6" ht="23.45" customHeight="1" x14ac:dyDescent="0.25">
      <c r="A19" s="10" t="s">
        <v>12</v>
      </c>
      <c r="B19" s="12" t="s">
        <v>13</v>
      </c>
      <c r="C19" s="15">
        <f>C21+C20</f>
        <v>123</v>
      </c>
      <c r="D19" s="15">
        <f t="shared" ref="D19:F19" si="4">D21+D20</f>
        <v>99.69</v>
      </c>
      <c r="E19" s="77">
        <f t="shared" si="0"/>
        <v>0.81048780487804872</v>
      </c>
      <c r="F19" s="15">
        <f t="shared" si="4"/>
        <v>23.31</v>
      </c>
    </row>
    <row r="20" spans="1:6" ht="61.5" customHeight="1" x14ac:dyDescent="0.25">
      <c r="A20" s="13" t="s">
        <v>136</v>
      </c>
      <c r="B20" s="14" t="s">
        <v>137</v>
      </c>
      <c r="C20" s="16">
        <v>113</v>
      </c>
      <c r="D20" s="53">
        <v>84.89</v>
      </c>
      <c r="E20" s="77">
        <f t="shared" si="0"/>
        <v>0.75123893805309738</v>
      </c>
      <c r="F20" s="55">
        <f>C20-D20</f>
        <v>28.11</v>
      </c>
    </row>
    <row r="21" spans="1:6" ht="63" customHeight="1" x14ac:dyDescent="0.25">
      <c r="A21" s="13" t="s">
        <v>139</v>
      </c>
      <c r="B21" s="14" t="s">
        <v>138</v>
      </c>
      <c r="C21" s="16">
        <v>10</v>
      </c>
      <c r="D21" s="53">
        <v>14.8</v>
      </c>
      <c r="E21" s="77">
        <f>D21/C21</f>
        <v>1.48</v>
      </c>
      <c r="F21" s="55">
        <f>C21-D21</f>
        <v>-4.8000000000000007</v>
      </c>
    </row>
    <row r="22" spans="1:6" ht="26.25" customHeight="1" x14ac:dyDescent="0.25">
      <c r="A22" s="10" t="s">
        <v>14</v>
      </c>
      <c r="B22" s="12" t="s">
        <v>15</v>
      </c>
      <c r="C22" s="15">
        <f>C23</f>
        <v>78</v>
      </c>
      <c r="D22" s="15">
        <f t="shared" ref="D22:F22" si="5">D23</f>
        <v>79.900000000000006</v>
      </c>
      <c r="E22" s="77">
        <f t="shared" si="0"/>
        <v>1.0243589743589745</v>
      </c>
      <c r="F22" s="15">
        <f t="shared" si="5"/>
        <v>-1.9000000000000057</v>
      </c>
    </row>
    <row r="23" spans="1:6" ht="66.75" customHeight="1" x14ac:dyDescent="0.25">
      <c r="A23" s="13" t="s">
        <v>16</v>
      </c>
      <c r="B23" s="14" t="s">
        <v>17</v>
      </c>
      <c r="C23" s="16">
        <v>78</v>
      </c>
      <c r="D23" s="55">
        <v>79.900000000000006</v>
      </c>
      <c r="E23" s="77">
        <f t="shared" si="0"/>
        <v>1.0243589743589745</v>
      </c>
      <c r="F23" s="55">
        <f>C23-D23</f>
        <v>-1.9000000000000057</v>
      </c>
    </row>
    <row r="24" spans="1:6" ht="45" customHeight="1" x14ac:dyDescent="0.25">
      <c r="A24" s="10" t="s">
        <v>18</v>
      </c>
      <c r="B24" s="12" t="s">
        <v>79</v>
      </c>
      <c r="C24" s="15">
        <f>C25+C26</f>
        <v>2801.1</v>
      </c>
      <c r="D24" s="15">
        <f t="shared" ref="D24:F24" si="6">D25+D26</f>
        <v>2744.3500000000004</v>
      </c>
      <c r="E24" s="77">
        <f t="shared" si="0"/>
        <v>0.97974010210274554</v>
      </c>
      <c r="F24" s="15">
        <f t="shared" si="6"/>
        <v>56.749999999999801</v>
      </c>
    </row>
    <row r="25" spans="1:6" ht="58.5" customHeight="1" x14ac:dyDescent="0.25">
      <c r="A25" s="13" t="s">
        <v>19</v>
      </c>
      <c r="B25" s="14" t="s">
        <v>20</v>
      </c>
      <c r="C25" s="16">
        <v>2600</v>
      </c>
      <c r="D25" s="53">
        <v>2525.8000000000002</v>
      </c>
      <c r="E25" s="77">
        <f t="shared" si="0"/>
        <v>0.97146153846153849</v>
      </c>
      <c r="F25" s="55">
        <f>C25-D25</f>
        <v>74.199999999999818</v>
      </c>
    </row>
    <row r="26" spans="1:6" ht="75" customHeight="1" x14ac:dyDescent="0.25">
      <c r="A26" s="13" t="s">
        <v>88</v>
      </c>
      <c r="B26" s="14" t="s">
        <v>89</v>
      </c>
      <c r="C26" s="16">
        <v>201.1</v>
      </c>
      <c r="D26" s="55">
        <v>218.55</v>
      </c>
      <c r="E26" s="77">
        <f t="shared" si="0"/>
        <v>1.0867727498756838</v>
      </c>
      <c r="F26" s="73">
        <f>C26-D26</f>
        <v>-17.450000000000017</v>
      </c>
    </row>
    <row r="27" spans="1:6" ht="58.5" customHeight="1" x14ac:dyDescent="0.25">
      <c r="A27" s="75" t="s">
        <v>271</v>
      </c>
      <c r="B27" s="12" t="s">
        <v>298</v>
      </c>
      <c r="C27" s="15">
        <f>C28</f>
        <v>0</v>
      </c>
      <c r="D27" s="15">
        <f t="shared" ref="D27:F27" si="7">D28</f>
        <v>271.7</v>
      </c>
      <c r="E27" s="77">
        <v>0</v>
      </c>
      <c r="F27" s="15">
        <f t="shared" si="7"/>
        <v>-271.7</v>
      </c>
    </row>
    <row r="28" spans="1:6" ht="75" customHeight="1" x14ac:dyDescent="0.25">
      <c r="A28" s="74" t="s">
        <v>273</v>
      </c>
      <c r="B28" s="14" t="s">
        <v>272</v>
      </c>
      <c r="C28" s="16">
        <v>0</v>
      </c>
      <c r="D28" s="55">
        <v>271.7</v>
      </c>
      <c r="E28" s="77">
        <v>0</v>
      </c>
      <c r="F28" s="73">
        <f>C28-D28</f>
        <v>-271.7</v>
      </c>
    </row>
    <row r="29" spans="1:6" ht="75" customHeight="1" x14ac:dyDescent="0.25">
      <c r="A29" s="75" t="s">
        <v>282</v>
      </c>
      <c r="B29" s="12" t="s">
        <v>294</v>
      </c>
      <c r="C29" s="15">
        <f>C30</f>
        <v>0</v>
      </c>
      <c r="D29" s="15">
        <f t="shared" ref="D29:F29" si="8">D30</f>
        <v>0.54</v>
      </c>
      <c r="E29" s="77">
        <v>0</v>
      </c>
      <c r="F29" s="15">
        <f t="shared" si="8"/>
        <v>-0.54</v>
      </c>
    </row>
    <row r="30" spans="1:6" ht="75" customHeight="1" x14ac:dyDescent="0.25">
      <c r="A30" s="74" t="s">
        <v>275</v>
      </c>
      <c r="B30" s="14" t="s">
        <v>274</v>
      </c>
      <c r="C30" s="16">
        <v>0</v>
      </c>
      <c r="D30" s="55">
        <v>0.54</v>
      </c>
      <c r="E30" s="77">
        <v>0</v>
      </c>
      <c r="F30" s="73">
        <f>C30-D30</f>
        <v>-0.54</v>
      </c>
    </row>
    <row r="31" spans="1:6" ht="75" customHeight="1" x14ac:dyDescent="0.25">
      <c r="A31" s="75" t="s">
        <v>281</v>
      </c>
      <c r="B31" s="12" t="s">
        <v>295</v>
      </c>
      <c r="C31" s="15">
        <f>C32</f>
        <v>0</v>
      </c>
      <c r="D31" s="15">
        <f t="shared" ref="D31:F31" si="9">D32</f>
        <v>0.6</v>
      </c>
      <c r="E31" s="77">
        <v>0</v>
      </c>
      <c r="F31" s="15">
        <f t="shared" si="9"/>
        <v>-0.6</v>
      </c>
    </row>
    <row r="32" spans="1:6" ht="75" customHeight="1" x14ac:dyDescent="0.25">
      <c r="A32" s="74" t="s">
        <v>276</v>
      </c>
      <c r="B32" s="14" t="s">
        <v>277</v>
      </c>
      <c r="C32" s="16">
        <v>0</v>
      </c>
      <c r="D32" s="55">
        <v>0.6</v>
      </c>
      <c r="E32" s="77">
        <v>0</v>
      </c>
      <c r="F32" s="73">
        <f>C32-D32</f>
        <v>-0.6</v>
      </c>
    </row>
    <row r="33" spans="1:6" ht="75" customHeight="1" x14ac:dyDescent="0.25">
      <c r="A33" s="75" t="s">
        <v>280</v>
      </c>
      <c r="B33" s="12" t="s">
        <v>296</v>
      </c>
      <c r="C33" s="15">
        <f>C34</f>
        <v>0</v>
      </c>
      <c r="D33" s="15">
        <f t="shared" ref="D33:F33" si="10">D34</f>
        <v>0.2</v>
      </c>
      <c r="E33" s="77">
        <f t="shared" ref="E33:E44" si="11">C33/D33</f>
        <v>0</v>
      </c>
      <c r="F33" s="15">
        <f t="shared" si="10"/>
        <v>-0.2</v>
      </c>
    </row>
    <row r="34" spans="1:6" ht="75" customHeight="1" x14ac:dyDescent="0.25">
      <c r="A34" s="74" t="s">
        <v>279</v>
      </c>
      <c r="B34" s="14" t="s">
        <v>278</v>
      </c>
      <c r="C34" s="16">
        <v>0</v>
      </c>
      <c r="D34" s="55">
        <v>0.2</v>
      </c>
      <c r="E34" s="77">
        <v>0</v>
      </c>
      <c r="F34" s="73">
        <f>C34-D34</f>
        <v>-0.2</v>
      </c>
    </row>
    <row r="35" spans="1:6" ht="30.75" customHeight="1" x14ac:dyDescent="0.25">
      <c r="A35" s="10" t="s">
        <v>21</v>
      </c>
      <c r="B35" s="12" t="s">
        <v>80</v>
      </c>
      <c r="C35" s="15">
        <f>C36+C38+C41+C43</f>
        <v>15082.3</v>
      </c>
      <c r="D35" s="15">
        <f t="shared" ref="D35:F35" si="12">D36+D38+D41+D43</f>
        <v>15082.3</v>
      </c>
      <c r="E35" s="77">
        <f t="shared" si="11"/>
        <v>1</v>
      </c>
      <c r="F35" s="15">
        <f t="shared" si="12"/>
        <v>0</v>
      </c>
    </row>
    <row r="36" spans="1:6" ht="44.25" customHeight="1" x14ac:dyDescent="0.25">
      <c r="A36" s="13" t="s">
        <v>218</v>
      </c>
      <c r="B36" s="14" t="s">
        <v>81</v>
      </c>
      <c r="C36" s="16">
        <f>C37</f>
        <v>8330.9</v>
      </c>
      <c r="D36" s="16">
        <f t="shared" ref="D36" si="13">D37</f>
        <v>8330.9</v>
      </c>
      <c r="E36" s="77">
        <f t="shared" si="11"/>
        <v>1</v>
      </c>
      <c r="F36" s="16">
        <f>C36-D36</f>
        <v>0</v>
      </c>
    </row>
    <row r="37" spans="1:6" ht="39.75" customHeight="1" x14ac:dyDescent="0.25">
      <c r="A37" s="13" t="s">
        <v>219</v>
      </c>
      <c r="B37" s="14" t="s">
        <v>84</v>
      </c>
      <c r="C37" s="16">
        <v>8330.9</v>
      </c>
      <c r="D37" s="53">
        <v>8330.9</v>
      </c>
      <c r="E37" s="77">
        <f t="shared" si="11"/>
        <v>1</v>
      </c>
      <c r="F37" s="16">
        <f t="shared" ref="F37:F40" si="14">C37-D37</f>
        <v>0</v>
      </c>
    </row>
    <row r="38" spans="1:6" ht="39.75" customHeight="1" x14ac:dyDescent="0.25">
      <c r="A38" s="10" t="s">
        <v>220</v>
      </c>
      <c r="B38" s="12" t="s">
        <v>82</v>
      </c>
      <c r="C38" s="16">
        <f>C39+C40</f>
        <v>142.6</v>
      </c>
      <c r="D38" s="16">
        <f t="shared" ref="D38" si="15">D39+D40</f>
        <v>142.6</v>
      </c>
      <c r="E38" s="77">
        <f t="shared" si="11"/>
        <v>1</v>
      </c>
      <c r="F38" s="16">
        <f t="shared" si="14"/>
        <v>0</v>
      </c>
    </row>
    <row r="39" spans="1:6" ht="44.25" customHeight="1" x14ac:dyDescent="0.25">
      <c r="A39" s="13" t="s">
        <v>221</v>
      </c>
      <c r="B39" s="14" t="s">
        <v>85</v>
      </c>
      <c r="C39" s="16">
        <v>40</v>
      </c>
      <c r="D39" s="53">
        <v>40</v>
      </c>
      <c r="E39" s="77">
        <f t="shared" si="11"/>
        <v>1</v>
      </c>
      <c r="F39" s="16">
        <f t="shared" si="14"/>
        <v>0</v>
      </c>
    </row>
    <row r="40" spans="1:6" ht="54" customHeight="1" x14ac:dyDescent="0.25">
      <c r="A40" s="13" t="s">
        <v>222</v>
      </c>
      <c r="B40" s="14" t="s">
        <v>86</v>
      </c>
      <c r="C40" s="16">
        <v>102.6</v>
      </c>
      <c r="D40" s="53">
        <v>102.6</v>
      </c>
      <c r="E40" s="77">
        <f t="shared" si="11"/>
        <v>1</v>
      </c>
      <c r="F40" s="16">
        <f t="shared" si="14"/>
        <v>0</v>
      </c>
    </row>
    <row r="41" spans="1:6" ht="23.25" customHeight="1" x14ac:dyDescent="0.25">
      <c r="A41" s="10" t="s">
        <v>223</v>
      </c>
      <c r="B41" s="12" t="s">
        <v>55</v>
      </c>
      <c r="C41" s="15">
        <f>C42</f>
        <v>6408.8</v>
      </c>
      <c r="D41" s="15">
        <f t="shared" ref="D41:F41" si="16">D42</f>
        <v>6408.8</v>
      </c>
      <c r="E41" s="77">
        <f t="shared" si="11"/>
        <v>1</v>
      </c>
      <c r="F41" s="15">
        <f t="shared" si="16"/>
        <v>0</v>
      </c>
    </row>
    <row r="42" spans="1:6" ht="54" customHeight="1" x14ac:dyDescent="0.25">
      <c r="A42" s="13" t="s">
        <v>224</v>
      </c>
      <c r="B42" s="14" t="s">
        <v>87</v>
      </c>
      <c r="C42" s="16">
        <v>6408.8</v>
      </c>
      <c r="D42" s="53">
        <v>6408.8</v>
      </c>
      <c r="E42" s="77">
        <f t="shared" si="11"/>
        <v>1</v>
      </c>
      <c r="F42" s="55">
        <f>C42-D42</f>
        <v>0</v>
      </c>
    </row>
    <row r="43" spans="1:6" ht="54" customHeight="1" x14ac:dyDescent="0.25">
      <c r="A43" s="10" t="s">
        <v>249</v>
      </c>
      <c r="B43" s="12" t="s">
        <v>248</v>
      </c>
      <c r="C43" s="15">
        <f>C44</f>
        <v>200</v>
      </c>
      <c r="D43" s="15">
        <f t="shared" ref="D43:F43" si="17">D44</f>
        <v>200</v>
      </c>
      <c r="E43" s="77">
        <f t="shared" si="11"/>
        <v>1</v>
      </c>
      <c r="F43" s="15">
        <f t="shared" si="17"/>
        <v>0</v>
      </c>
    </row>
    <row r="44" spans="1:6" ht="54" customHeight="1" x14ac:dyDescent="0.25">
      <c r="A44" s="13" t="s">
        <v>250</v>
      </c>
      <c r="B44" s="14" t="s">
        <v>248</v>
      </c>
      <c r="C44" s="16">
        <v>200</v>
      </c>
      <c r="D44" s="55">
        <v>200</v>
      </c>
      <c r="E44" s="77">
        <f t="shared" si="11"/>
        <v>1</v>
      </c>
      <c r="F44" s="55">
        <f>C44-D44</f>
        <v>0</v>
      </c>
    </row>
    <row r="45" spans="1:6" ht="18.75" customHeight="1" x14ac:dyDescent="0.25">
      <c r="A45" s="10"/>
      <c r="B45" s="12" t="s">
        <v>22</v>
      </c>
      <c r="C45" s="15">
        <f>C7+C35</f>
        <v>36743.1</v>
      </c>
      <c r="D45" s="15">
        <f>D7+D35</f>
        <v>36814.559999999998</v>
      </c>
      <c r="E45" s="77">
        <f>C45/D45</f>
        <v>0.99805892016636899</v>
      </c>
      <c r="F45" s="15">
        <f>F7+F35</f>
        <v>-71.459999999998701</v>
      </c>
    </row>
    <row r="49" spans="2:2" x14ac:dyDescent="0.25">
      <c r="B49" s="7"/>
    </row>
    <row r="52" spans="2:2" x14ac:dyDescent="0.25">
      <c r="B52" s="8"/>
    </row>
    <row r="53" spans="2:2" x14ac:dyDescent="0.25">
      <c r="B53" s="2" t="s">
        <v>270</v>
      </c>
    </row>
    <row r="54" spans="2:2" x14ac:dyDescent="0.25">
      <c r="B54" s="7"/>
    </row>
  </sheetData>
  <mergeCells count="1">
    <mergeCell ref="A4:C4"/>
  </mergeCells>
  <pageMargins left="0" right="0" top="0" bottom="0" header="0" footer="0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J269"/>
  <sheetViews>
    <sheetView topLeftCell="A91" zoomScaleNormal="100" workbookViewId="0">
      <selection activeCell="M107" sqref="M107"/>
    </sheetView>
  </sheetViews>
  <sheetFormatPr defaultRowHeight="11.25" x14ac:dyDescent="0.2"/>
  <cols>
    <col min="1" max="1" width="50.42578125" style="20" customWidth="1"/>
    <col min="2" max="2" width="5.42578125" style="21" customWidth="1"/>
    <col min="3" max="3" width="5.28515625" style="21" customWidth="1"/>
    <col min="4" max="4" width="10.5703125" style="22" customWidth="1"/>
    <col min="5" max="5" width="7.140625" style="23" customWidth="1"/>
    <col min="6" max="6" width="13.28515625" style="21" customWidth="1"/>
    <col min="7" max="8" width="11.42578125" style="52" customWidth="1"/>
    <col min="9" max="9" width="13.42578125" style="23" customWidth="1"/>
    <col min="10" max="16384" width="9.140625" style="23"/>
  </cols>
  <sheetData>
    <row r="2" spans="1:9" ht="49.5" customHeight="1" x14ac:dyDescent="0.2">
      <c r="G2" s="93" t="s">
        <v>293</v>
      </c>
      <c r="H2" s="93"/>
      <c r="I2" s="94"/>
    </row>
    <row r="3" spans="1:9" ht="45" customHeight="1" x14ac:dyDescent="0.2">
      <c r="A3" s="91" t="s">
        <v>225</v>
      </c>
      <c r="B3" s="91"/>
      <c r="C3" s="91"/>
      <c r="D3" s="91"/>
      <c r="E3" s="91"/>
      <c r="F3" s="91"/>
      <c r="G3" s="92"/>
      <c r="H3" s="92"/>
      <c r="I3" s="91"/>
    </row>
    <row r="4" spans="1:9" ht="21" customHeight="1" x14ac:dyDescent="0.2"/>
    <row r="6" spans="1:9" ht="90" customHeight="1" x14ac:dyDescent="0.2">
      <c r="A6" s="25" t="s">
        <v>23</v>
      </c>
      <c r="B6" s="25" t="s">
        <v>24</v>
      </c>
      <c r="C6" s="25" t="s">
        <v>25</v>
      </c>
      <c r="D6" s="26" t="s">
        <v>26</v>
      </c>
      <c r="E6" s="25" t="s">
        <v>27</v>
      </c>
      <c r="F6" s="72" t="s">
        <v>288</v>
      </c>
      <c r="G6" s="72" t="s">
        <v>285</v>
      </c>
      <c r="H6" s="56" t="s">
        <v>283</v>
      </c>
      <c r="I6" s="72" t="s">
        <v>284</v>
      </c>
    </row>
    <row r="7" spans="1:9" ht="22.5" customHeight="1" x14ac:dyDescent="0.2">
      <c r="A7" s="27" t="s">
        <v>28</v>
      </c>
      <c r="B7" s="28">
        <v>1</v>
      </c>
      <c r="C7" s="28">
        <v>0</v>
      </c>
      <c r="D7" s="29" t="s">
        <v>56</v>
      </c>
      <c r="E7" s="30" t="s">
        <v>56</v>
      </c>
      <c r="F7" s="31">
        <f>F8+F15+F28+F39+F46</f>
        <v>18339</v>
      </c>
      <c r="G7" s="31">
        <f t="shared" ref="G7:I7" si="0">G8+G15+G28+G39+G46</f>
        <v>17519.080999999998</v>
      </c>
      <c r="H7" s="79">
        <f>G7/F7</f>
        <v>0.95529096461093832</v>
      </c>
      <c r="I7" s="31">
        <f t="shared" si="0"/>
        <v>819.91900000000135</v>
      </c>
    </row>
    <row r="8" spans="1:9" ht="22.5" customHeight="1" x14ac:dyDescent="0.2">
      <c r="A8" s="32" t="s">
        <v>29</v>
      </c>
      <c r="B8" s="33">
        <v>1</v>
      </c>
      <c r="C8" s="33">
        <v>2</v>
      </c>
      <c r="D8" s="34" t="s">
        <v>56</v>
      </c>
      <c r="E8" s="35" t="s">
        <v>56</v>
      </c>
      <c r="F8" s="36">
        <f t="shared" ref="F8:I10" si="1">F9</f>
        <v>1835</v>
      </c>
      <c r="G8" s="36">
        <f t="shared" si="1"/>
        <v>1835</v>
      </c>
      <c r="H8" s="79">
        <f t="shared" ref="H8:H13" si="2">G8/F8</f>
        <v>1</v>
      </c>
      <c r="I8" s="36">
        <f t="shared" si="1"/>
        <v>0</v>
      </c>
    </row>
    <row r="9" spans="1:9" ht="36.75" customHeight="1" x14ac:dyDescent="0.2">
      <c r="A9" s="37" t="s">
        <v>227</v>
      </c>
      <c r="B9" s="33">
        <v>1</v>
      </c>
      <c r="C9" s="33">
        <v>2</v>
      </c>
      <c r="D9" s="34">
        <v>1800000000</v>
      </c>
      <c r="E9" s="35" t="s">
        <v>56</v>
      </c>
      <c r="F9" s="36">
        <f t="shared" si="1"/>
        <v>1835</v>
      </c>
      <c r="G9" s="36">
        <f t="shared" si="1"/>
        <v>1835</v>
      </c>
      <c r="H9" s="79">
        <f t="shared" si="2"/>
        <v>1</v>
      </c>
      <c r="I9" s="36">
        <f t="shared" si="1"/>
        <v>0</v>
      </c>
    </row>
    <row r="10" spans="1:9" ht="48" customHeight="1" x14ac:dyDescent="0.2">
      <c r="A10" s="37" t="s">
        <v>130</v>
      </c>
      <c r="B10" s="33">
        <v>1</v>
      </c>
      <c r="C10" s="33">
        <v>2</v>
      </c>
      <c r="D10" s="34">
        <v>1810000000</v>
      </c>
      <c r="E10" s="35" t="s">
        <v>56</v>
      </c>
      <c r="F10" s="36">
        <f t="shared" si="1"/>
        <v>1835</v>
      </c>
      <c r="G10" s="36">
        <f t="shared" si="1"/>
        <v>1835</v>
      </c>
      <c r="H10" s="79">
        <f t="shared" si="2"/>
        <v>1</v>
      </c>
      <c r="I10" s="36">
        <f t="shared" si="1"/>
        <v>0</v>
      </c>
    </row>
    <row r="11" spans="1:9" ht="35.25" customHeight="1" x14ac:dyDescent="0.2">
      <c r="A11" s="37" t="s">
        <v>129</v>
      </c>
      <c r="B11" s="33">
        <v>1</v>
      </c>
      <c r="C11" s="33">
        <v>2</v>
      </c>
      <c r="D11" s="34">
        <v>1810100000</v>
      </c>
      <c r="E11" s="35"/>
      <c r="F11" s="36">
        <f>+F12</f>
        <v>1835</v>
      </c>
      <c r="G11" s="36">
        <f t="shared" ref="G11:I11" si="3">+G12</f>
        <v>1835</v>
      </c>
      <c r="H11" s="79">
        <f t="shared" si="2"/>
        <v>1</v>
      </c>
      <c r="I11" s="36">
        <f t="shared" si="3"/>
        <v>0</v>
      </c>
    </row>
    <row r="12" spans="1:9" ht="32.25" customHeight="1" x14ac:dyDescent="0.2">
      <c r="A12" s="37" t="s">
        <v>90</v>
      </c>
      <c r="B12" s="33">
        <v>1</v>
      </c>
      <c r="C12" s="33">
        <v>2</v>
      </c>
      <c r="D12" s="34" t="s">
        <v>205</v>
      </c>
      <c r="E12" s="35" t="s">
        <v>56</v>
      </c>
      <c r="F12" s="36">
        <f>F13</f>
        <v>1835</v>
      </c>
      <c r="G12" s="36">
        <f t="shared" ref="G12:I13" si="4">G13</f>
        <v>1835</v>
      </c>
      <c r="H12" s="79">
        <f t="shared" si="2"/>
        <v>1</v>
      </c>
      <c r="I12" s="36">
        <f t="shared" si="4"/>
        <v>0</v>
      </c>
    </row>
    <row r="13" spans="1:9" ht="47.25" customHeight="1" x14ac:dyDescent="0.2">
      <c r="A13" s="38" t="s">
        <v>60</v>
      </c>
      <c r="B13" s="33">
        <v>1</v>
      </c>
      <c r="C13" s="33">
        <v>2</v>
      </c>
      <c r="D13" s="34" t="s">
        <v>205</v>
      </c>
      <c r="E13" s="35" t="s">
        <v>61</v>
      </c>
      <c r="F13" s="36">
        <f>F14</f>
        <v>1835</v>
      </c>
      <c r="G13" s="36">
        <f t="shared" si="4"/>
        <v>1835</v>
      </c>
      <c r="H13" s="79">
        <f t="shared" si="2"/>
        <v>1</v>
      </c>
      <c r="I13" s="36">
        <f t="shared" si="4"/>
        <v>0</v>
      </c>
    </row>
    <row r="14" spans="1:9" ht="25.5" customHeight="1" x14ac:dyDescent="0.2">
      <c r="A14" s="38" t="s">
        <v>65</v>
      </c>
      <c r="B14" s="33">
        <v>1</v>
      </c>
      <c r="C14" s="33">
        <v>2</v>
      </c>
      <c r="D14" s="34" t="s">
        <v>205</v>
      </c>
      <c r="E14" s="35" t="s">
        <v>66</v>
      </c>
      <c r="F14" s="36">
        <v>1835</v>
      </c>
      <c r="G14" s="70">
        <v>1835</v>
      </c>
      <c r="H14" s="78">
        <f>G14/F14</f>
        <v>1</v>
      </c>
      <c r="I14" s="59">
        <f>F14-G14</f>
        <v>0</v>
      </c>
    </row>
    <row r="15" spans="1:9" ht="38.25" customHeight="1" x14ac:dyDescent="0.2">
      <c r="A15" s="38" t="s">
        <v>30</v>
      </c>
      <c r="B15" s="33">
        <v>1</v>
      </c>
      <c r="C15" s="33">
        <v>4</v>
      </c>
      <c r="D15" s="34"/>
      <c r="E15" s="35"/>
      <c r="F15" s="36">
        <f>F16</f>
        <v>10216.800000000001</v>
      </c>
      <c r="G15" s="36">
        <f t="shared" ref="G15:I16" si="5">G16</f>
        <v>10135.403999999999</v>
      </c>
      <c r="H15" s="78">
        <f t="shared" ref="H15:H20" si="6">G15/F15</f>
        <v>0.99203312191684256</v>
      </c>
      <c r="I15" s="36">
        <f t="shared" si="5"/>
        <v>81.396000000001322</v>
      </c>
    </row>
    <row r="16" spans="1:9" ht="33.75" customHeight="1" x14ac:dyDescent="0.2">
      <c r="A16" s="37" t="s">
        <v>227</v>
      </c>
      <c r="B16" s="33">
        <v>1</v>
      </c>
      <c r="C16" s="33">
        <v>4</v>
      </c>
      <c r="D16" s="34">
        <v>1800000000</v>
      </c>
      <c r="E16" s="35" t="s">
        <v>56</v>
      </c>
      <c r="F16" s="36">
        <f>F17</f>
        <v>10216.800000000001</v>
      </c>
      <c r="G16" s="36">
        <f t="shared" si="5"/>
        <v>10135.403999999999</v>
      </c>
      <c r="H16" s="78">
        <f t="shared" si="6"/>
        <v>0.99203312191684256</v>
      </c>
      <c r="I16" s="36">
        <f t="shared" si="5"/>
        <v>81.396000000001322</v>
      </c>
    </row>
    <row r="17" spans="1:9" ht="22.5" customHeight="1" x14ac:dyDescent="0.2">
      <c r="A17" s="37" t="s">
        <v>130</v>
      </c>
      <c r="B17" s="33">
        <v>1</v>
      </c>
      <c r="C17" s="33">
        <v>4</v>
      </c>
      <c r="D17" s="34">
        <v>1810000000</v>
      </c>
      <c r="E17" s="35" t="s">
        <v>56</v>
      </c>
      <c r="F17" s="36">
        <f>F18+F24</f>
        <v>10216.800000000001</v>
      </c>
      <c r="G17" s="36">
        <f t="shared" ref="G17:I17" si="7">G18+G24</f>
        <v>10135.403999999999</v>
      </c>
      <c r="H17" s="78">
        <f t="shared" si="6"/>
        <v>0.99203312191684256</v>
      </c>
      <c r="I17" s="36">
        <f t="shared" si="7"/>
        <v>81.396000000001322</v>
      </c>
    </row>
    <row r="18" spans="1:9" ht="33.75" customHeight="1" x14ac:dyDescent="0.2">
      <c r="A18" s="37" t="s">
        <v>131</v>
      </c>
      <c r="B18" s="33">
        <v>1</v>
      </c>
      <c r="C18" s="33">
        <v>4</v>
      </c>
      <c r="D18" s="34">
        <v>1810100000</v>
      </c>
      <c r="E18" s="35"/>
      <c r="F18" s="36">
        <f>F19</f>
        <v>10155.6</v>
      </c>
      <c r="G18" s="36">
        <f t="shared" ref="G18:I18" si="8">G19</f>
        <v>10090.39</v>
      </c>
      <c r="H18" s="78">
        <f t="shared" si="6"/>
        <v>0.9935789121272991</v>
      </c>
      <c r="I18" s="36">
        <f t="shared" si="8"/>
        <v>65.210000000001315</v>
      </c>
    </row>
    <row r="19" spans="1:9" ht="11.25" customHeight="1" x14ac:dyDescent="0.2">
      <c r="A19" s="37" t="s">
        <v>50</v>
      </c>
      <c r="B19" s="33">
        <v>1</v>
      </c>
      <c r="C19" s="33">
        <v>4</v>
      </c>
      <c r="D19" s="34">
        <v>1810102040</v>
      </c>
      <c r="E19" s="35" t="s">
        <v>56</v>
      </c>
      <c r="F19" s="36">
        <f>F20+F22</f>
        <v>10155.6</v>
      </c>
      <c r="G19" s="36">
        <f t="shared" ref="G19:I19" si="9">G20+G22</f>
        <v>10090.39</v>
      </c>
      <c r="H19" s="78">
        <f t="shared" si="6"/>
        <v>0.9935789121272991</v>
      </c>
      <c r="I19" s="36">
        <f t="shared" si="9"/>
        <v>65.210000000001315</v>
      </c>
    </row>
    <row r="20" spans="1:9" ht="45" customHeight="1" x14ac:dyDescent="0.2">
      <c r="A20" s="38" t="s">
        <v>60</v>
      </c>
      <c r="B20" s="33">
        <v>1</v>
      </c>
      <c r="C20" s="33">
        <v>4</v>
      </c>
      <c r="D20" s="34">
        <v>1810102040</v>
      </c>
      <c r="E20" s="35" t="s">
        <v>61</v>
      </c>
      <c r="F20" s="36">
        <f>F21</f>
        <v>10148.200000000001</v>
      </c>
      <c r="G20" s="36">
        <f t="shared" ref="G20:I20" si="10">G21</f>
        <v>10090.39</v>
      </c>
      <c r="H20" s="78">
        <f t="shared" si="6"/>
        <v>0.99430342326718024</v>
      </c>
      <c r="I20" s="36">
        <f t="shared" si="10"/>
        <v>57.81000000000131</v>
      </c>
    </row>
    <row r="21" spans="1:9" ht="22.5" x14ac:dyDescent="0.2">
      <c r="A21" s="38" t="s">
        <v>65</v>
      </c>
      <c r="B21" s="33">
        <v>1</v>
      </c>
      <c r="C21" s="33">
        <v>4</v>
      </c>
      <c r="D21" s="34">
        <v>1810102040</v>
      </c>
      <c r="E21" s="35" t="s">
        <v>66</v>
      </c>
      <c r="F21" s="36">
        <v>10148.200000000001</v>
      </c>
      <c r="G21" s="70">
        <v>10090.39</v>
      </c>
      <c r="H21" s="78">
        <f>G21/F21</f>
        <v>0.99430342326718024</v>
      </c>
      <c r="I21" s="59">
        <f>F21-G21</f>
        <v>57.81000000000131</v>
      </c>
    </row>
    <row r="22" spans="1:9" ht="22.5" customHeight="1" x14ac:dyDescent="0.2">
      <c r="A22" s="38" t="s">
        <v>141</v>
      </c>
      <c r="B22" s="33">
        <v>1</v>
      </c>
      <c r="C22" s="33">
        <v>4</v>
      </c>
      <c r="D22" s="34">
        <v>1810102040</v>
      </c>
      <c r="E22" s="35" t="s">
        <v>57</v>
      </c>
      <c r="F22" s="36">
        <f>F23</f>
        <v>7.4</v>
      </c>
      <c r="G22" s="36">
        <f t="shared" ref="G22:I22" si="11">G23</f>
        <v>0</v>
      </c>
      <c r="H22" s="78">
        <f t="shared" ref="H22:H87" si="12">G22/F22</f>
        <v>0</v>
      </c>
      <c r="I22" s="36">
        <f t="shared" si="11"/>
        <v>7.4</v>
      </c>
    </row>
    <row r="23" spans="1:9" ht="22.5" x14ac:dyDescent="0.2">
      <c r="A23" s="38" t="s">
        <v>58</v>
      </c>
      <c r="B23" s="33">
        <v>1</v>
      </c>
      <c r="C23" s="33">
        <v>4</v>
      </c>
      <c r="D23" s="34">
        <v>1810102040</v>
      </c>
      <c r="E23" s="35" t="s">
        <v>59</v>
      </c>
      <c r="F23" s="36">
        <v>7.4</v>
      </c>
      <c r="G23" s="70">
        <v>0</v>
      </c>
      <c r="H23" s="78">
        <f t="shared" si="12"/>
        <v>0</v>
      </c>
      <c r="I23" s="59">
        <f>F23-G23</f>
        <v>7.4</v>
      </c>
    </row>
    <row r="24" spans="1:9" ht="22.5" customHeight="1" x14ac:dyDescent="0.2">
      <c r="A24" s="38" t="s">
        <v>124</v>
      </c>
      <c r="B24" s="33">
        <v>1</v>
      </c>
      <c r="C24" s="33">
        <v>4</v>
      </c>
      <c r="D24" s="34">
        <v>1810300000</v>
      </c>
      <c r="E24" s="35"/>
      <c r="F24" s="36">
        <f>F25</f>
        <v>61.2</v>
      </c>
      <c r="G24" s="36">
        <f t="shared" ref="G24:I26" si="13">G25</f>
        <v>45.014000000000003</v>
      </c>
      <c r="H24" s="78">
        <f t="shared" si="12"/>
        <v>0.73552287581699349</v>
      </c>
      <c r="I24" s="36">
        <f t="shared" si="13"/>
        <v>16.186</v>
      </c>
    </row>
    <row r="25" spans="1:9" ht="20.25" customHeight="1" x14ac:dyDescent="0.2">
      <c r="A25" s="37" t="s">
        <v>50</v>
      </c>
      <c r="B25" s="33">
        <v>1</v>
      </c>
      <c r="C25" s="33">
        <v>4</v>
      </c>
      <c r="D25" s="34" t="s">
        <v>172</v>
      </c>
      <c r="E25" s="35"/>
      <c r="F25" s="36">
        <f>F26</f>
        <v>61.2</v>
      </c>
      <c r="G25" s="36">
        <f t="shared" si="13"/>
        <v>45.014000000000003</v>
      </c>
      <c r="H25" s="78">
        <f t="shared" si="12"/>
        <v>0.73552287581699349</v>
      </c>
      <c r="I25" s="36">
        <f t="shared" si="13"/>
        <v>16.186</v>
      </c>
    </row>
    <row r="26" spans="1:9" ht="45" customHeight="1" x14ac:dyDescent="0.2">
      <c r="A26" s="38" t="s">
        <v>60</v>
      </c>
      <c r="B26" s="33">
        <v>1</v>
      </c>
      <c r="C26" s="33">
        <v>4</v>
      </c>
      <c r="D26" s="34" t="s">
        <v>172</v>
      </c>
      <c r="E26" s="35" t="s">
        <v>61</v>
      </c>
      <c r="F26" s="36">
        <f>F27</f>
        <v>61.2</v>
      </c>
      <c r="G26" s="36">
        <f t="shared" si="13"/>
        <v>45.014000000000003</v>
      </c>
      <c r="H26" s="78">
        <f t="shared" si="12"/>
        <v>0.73552287581699349</v>
      </c>
      <c r="I26" s="36">
        <f t="shared" si="13"/>
        <v>16.186</v>
      </c>
    </row>
    <row r="27" spans="1:9" ht="22.5" x14ac:dyDescent="0.2">
      <c r="A27" s="38" t="s">
        <v>65</v>
      </c>
      <c r="B27" s="33">
        <v>1</v>
      </c>
      <c r="C27" s="33">
        <v>4</v>
      </c>
      <c r="D27" s="34" t="s">
        <v>172</v>
      </c>
      <c r="E27" s="35" t="s">
        <v>66</v>
      </c>
      <c r="F27" s="36">
        <v>61.2</v>
      </c>
      <c r="G27" s="70">
        <v>45.014000000000003</v>
      </c>
      <c r="H27" s="78">
        <f t="shared" si="12"/>
        <v>0.73552287581699349</v>
      </c>
      <c r="I27" s="59">
        <f>F27-G27</f>
        <v>16.186</v>
      </c>
    </row>
    <row r="28" spans="1:9" ht="28.5" customHeight="1" x14ac:dyDescent="0.2">
      <c r="A28" s="38" t="s">
        <v>118</v>
      </c>
      <c r="B28" s="33">
        <v>1</v>
      </c>
      <c r="C28" s="33">
        <v>6</v>
      </c>
      <c r="D28" s="34"/>
      <c r="E28" s="35"/>
      <c r="F28" s="36">
        <f>F29+F35</f>
        <v>10.199999999999999</v>
      </c>
      <c r="G28" s="36">
        <f t="shared" ref="G28:I28" si="14">G29+G35</f>
        <v>10.199999999999999</v>
      </c>
      <c r="H28" s="78">
        <f t="shared" si="12"/>
        <v>1</v>
      </c>
      <c r="I28" s="36">
        <f t="shared" si="14"/>
        <v>0</v>
      </c>
    </row>
    <row r="29" spans="1:9" ht="28.5" customHeight="1" x14ac:dyDescent="0.2">
      <c r="A29" s="37" t="s">
        <v>227</v>
      </c>
      <c r="B29" s="33">
        <v>1</v>
      </c>
      <c r="C29" s="33">
        <v>6</v>
      </c>
      <c r="D29" s="34">
        <v>1800000000</v>
      </c>
      <c r="E29" s="35"/>
      <c r="F29" s="36">
        <f>F30</f>
        <v>0.7</v>
      </c>
      <c r="G29" s="36">
        <f t="shared" ref="G29:I33" si="15">G30</f>
        <v>0.7</v>
      </c>
      <c r="H29" s="78">
        <f t="shared" si="12"/>
        <v>1</v>
      </c>
      <c r="I29" s="36">
        <f t="shared" si="15"/>
        <v>0</v>
      </c>
    </row>
    <row r="30" spans="1:9" ht="28.5" customHeight="1" x14ac:dyDescent="0.2">
      <c r="A30" s="37" t="s">
        <v>130</v>
      </c>
      <c r="B30" s="33">
        <v>1</v>
      </c>
      <c r="C30" s="33">
        <v>6</v>
      </c>
      <c r="D30" s="34">
        <v>1810000000</v>
      </c>
      <c r="E30" s="35"/>
      <c r="F30" s="36">
        <f>F31</f>
        <v>0.7</v>
      </c>
      <c r="G30" s="36">
        <f t="shared" si="15"/>
        <v>0.7</v>
      </c>
      <c r="H30" s="78">
        <f t="shared" si="12"/>
        <v>1</v>
      </c>
      <c r="I30" s="36">
        <f t="shared" si="15"/>
        <v>0</v>
      </c>
    </row>
    <row r="31" spans="1:9" ht="28.5" customHeight="1" x14ac:dyDescent="0.2">
      <c r="A31" s="37" t="s">
        <v>131</v>
      </c>
      <c r="B31" s="33">
        <v>1</v>
      </c>
      <c r="C31" s="33">
        <v>6</v>
      </c>
      <c r="D31" s="34">
        <v>1810100000</v>
      </c>
      <c r="E31" s="35"/>
      <c r="F31" s="36">
        <f>F32</f>
        <v>0.7</v>
      </c>
      <c r="G31" s="36">
        <f t="shared" si="15"/>
        <v>0.7</v>
      </c>
      <c r="H31" s="78">
        <f t="shared" si="12"/>
        <v>1</v>
      </c>
      <c r="I31" s="36">
        <f t="shared" si="15"/>
        <v>0</v>
      </c>
    </row>
    <row r="32" spans="1:9" ht="28.5" customHeight="1" x14ac:dyDescent="0.2">
      <c r="A32" s="38" t="s">
        <v>117</v>
      </c>
      <c r="B32" s="33">
        <v>1</v>
      </c>
      <c r="C32" s="33">
        <v>6</v>
      </c>
      <c r="D32" s="34">
        <v>1810189020</v>
      </c>
      <c r="E32" s="35"/>
      <c r="F32" s="36">
        <f>F33</f>
        <v>0.7</v>
      </c>
      <c r="G32" s="36">
        <f t="shared" si="15"/>
        <v>0.7</v>
      </c>
      <c r="H32" s="78">
        <f t="shared" si="12"/>
        <v>1</v>
      </c>
      <c r="I32" s="36">
        <f t="shared" si="15"/>
        <v>0</v>
      </c>
    </row>
    <row r="33" spans="1:9" ht="28.5" customHeight="1" x14ac:dyDescent="0.2">
      <c r="A33" s="38" t="s">
        <v>77</v>
      </c>
      <c r="B33" s="33">
        <v>1</v>
      </c>
      <c r="C33" s="33">
        <v>6</v>
      </c>
      <c r="D33" s="34">
        <v>1810189020</v>
      </c>
      <c r="E33" s="35">
        <v>500</v>
      </c>
      <c r="F33" s="36">
        <f>F34</f>
        <v>0.7</v>
      </c>
      <c r="G33" s="36">
        <f t="shared" si="15"/>
        <v>0.7</v>
      </c>
      <c r="H33" s="78">
        <f t="shared" si="12"/>
        <v>1</v>
      </c>
      <c r="I33" s="36">
        <f t="shared" si="15"/>
        <v>0</v>
      </c>
    </row>
    <row r="34" spans="1:9" ht="28.5" customHeight="1" x14ac:dyDescent="0.2">
      <c r="A34" s="38" t="s">
        <v>55</v>
      </c>
      <c r="B34" s="33">
        <v>1</v>
      </c>
      <c r="C34" s="33">
        <v>6</v>
      </c>
      <c r="D34" s="34">
        <v>1810189020</v>
      </c>
      <c r="E34" s="35">
        <v>540</v>
      </c>
      <c r="F34" s="36">
        <v>0.7</v>
      </c>
      <c r="G34" s="70">
        <v>0.7</v>
      </c>
      <c r="H34" s="78">
        <f t="shared" si="12"/>
        <v>1</v>
      </c>
      <c r="I34" s="59">
        <f>F34-G34</f>
        <v>0</v>
      </c>
    </row>
    <row r="35" spans="1:9" ht="18" customHeight="1" x14ac:dyDescent="0.2">
      <c r="A35" s="37" t="s">
        <v>78</v>
      </c>
      <c r="B35" s="33">
        <v>1</v>
      </c>
      <c r="C35" s="33">
        <v>6</v>
      </c>
      <c r="D35" s="34" t="s">
        <v>196</v>
      </c>
      <c r="E35" s="35"/>
      <c r="F35" s="36">
        <f t="shared" ref="F35:I37" si="16">F36</f>
        <v>9.5</v>
      </c>
      <c r="G35" s="36">
        <f t="shared" si="16"/>
        <v>9.5</v>
      </c>
      <c r="H35" s="78">
        <f>G35/F35</f>
        <v>1</v>
      </c>
      <c r="I35" s="36">
        <f t="shared" si="16"/>
        <v>0</v>
      </c>
    </row>
    <row r="36" spans="1:9" ht="45" customHeight="1" x14ac:dyDescent="0.2">
      <c r="A36" s="38" t="s">
        <v>117</v>
      </c>
      <c r="B36" s="33">
        <v>1</v>
      </c>
      <c r="C36" s="33">
        <v>6</v>
      </c>
      <c r="D36" s="34" t="s">
        <v>195</v>
      </c>
      <c r="E36" s="35"/>
      <c r="F36" s="36">
        <f t="shared" si="16"/>
        <v>9.5</v>
      </c>
      <c r="G36" s="36">
        <f t="shared" si="16"/>
        <v>9.5</v>
      </c>
      <c r="H36" s="78">
        <f t="shared" si="12"/>
        <v>1</v>
      </c>
      <c r="I36" s="36">
        <f t="shared" si="16"/>
        <v>0</v>
      </c>
    </row>
    <row r="37" spans="1:9" ht="11.25" customHeight="1" x14ac:dyDescent="0.2">
      <c r="A37" s="38" t="s">
        <v>77</v>
      </c>
      <c r="B37" s="33">
        <v>1</v>
      </c>
      <c r="C37" s="33">
        <v>6</v>
      </c>
      <c r="D37" s="34" t="s">
        <v>195</v>
      </c>
      <c r="E37" s="35">
        <v>500</v>
      </c>
      <c r="F37" s="36">
        <f t="shared" si="16"/>
        <v>9.5</v>
      </c>
      <c r="G37" s="36">
        <f t="shared" si="16"/>
        <v>9.5</v>
      </c>
      <c r="H37" s="78">
        <f t="shared" si="12"/>
        <v>1</v>
      </c>
      <c r="I37" s="36">
        <f t="shared" si="16"/>
        <v>0</v>
      </c>
    </row>
    <row r="38" spans="1:9" ht="11.25" customHeight="1" x14ac:dyDescent="0.2">
      <c r="A38" s="38" t="s">
        <v>55</v>
      </c>
      <c r="B38" s="33">
        <v>1</v>
      </c>
      <c r="C38" s="33">
        <v>6</v>
      </c>
      <c r="D38" s="34" t="s">
        <v>195</v>
      </c>
      <c r="E38" s="35">
        <v>540</v>
      </c>
      <c r="F38" s="36">
        <v>9.5</v>
      </c>
      <c r="G38" s="70">
        <v>9.5</v>
      </c>
      <c r="H38" s="78">
        <f t="shared" si="12"/>
        <v>1</v>
      </c>
      <c r="I38" s="59">
        <f>F38-G38</f>
        <v>0</v>
      </c>
    </row>
    <row r="39" spans="1:9" ht="11.25" customHeight="1" x14ac:dyDescent="0.2">
      <c r="A39" s="32" t="s">
        <v>31</v>
      </c>
      <c r="B39" s="33">
        <v>1</v>
      </c>
      <c r="C39" s="33">
        <v>11</v>
      </c>
      <c r="D39" s="34"/>
      <c r="E39" s="35" t="s">
        <v>56</v>
      </c>
      <c r="F39" s="36">
        <f t="shared" ref="F39:I44" si="17">F40</f>
        <v>50</v>
      </c>
      <c r="G39" s="36">
        <f t="shared" si="17"/>
        <v>0</v>
      </c>
      <c r="H39" s="78">
        <f t="shared" si="12"/>
        <v>0</v>
      </c>
      <c r="I39" s="36">
        <f t="shared" si="17"/>
        <v>50</v>
      </c>
    </row>
    <row r="40" spans="1:9" ht="33.75" customHeight="1" x14ac:dyDescent="0.2">
      <c r="A40" s="37" t="s">
        <v>173</v>
      </c>
      <c r="B40" s="33">
        <v>1</v>
      </c>
      <c r="C40" s="33">
        <v>11</v>
      </c>
      <c r="D40" s="34">
        <v>1100000000</v>
      </c>
      <c r="E40" s="35" t="s">
        <v>56</v>
      </c>
      <c r="F40" s="36">
        <f t="shared" si="17"/>
        <v>50</v>
      </c>
      <c r="G40" s="36">
        <f t="shared" si="17"/>
        <v>0</v>
      </c>
      <c r="H40" s="78">
        <f t="shared" si="12"/>
        <v>0</v>
      </c>
      <c r="I40" s="36">
        <f t="shared" si="17"/>
        <v>50</v>
      </c>
    </row>
    <row r="41" spans="1:9" ht="38.25" customHeight="1" x14ac:dyDescent="0.2">
      <c r="A41" s="37" t="s">
        <v>75</v>
      </c>
      <c r="B41" s="33">
        <v>1</v>
      </c>
      <c r="C41" s="33">
        <v>11</v>
      </c>
      <c r="D41" s="34">
        <v>1110000000</v>
      </c>
      <c r="E41" s="35" t="s">
        <v>56</v>
      </c>
      <c r="F41" s="36">
        <f t="shared" si="17"/>
        <v>50</v>
      </c>
      <c r="G41" s="36">
        <f t="shared" si="17"/>
        <v>0</v>
      </c>
      <c r="H41" s="78">
        <f t="shared" si="12"/>
        <v>0</v>
      </c>
      <c r="I41" s="36">
        <f t="shared" si="17"/>
        <v>50</v>
      </c>
    </row>
    <row r="42" spans="1:9" ht="33.75" customHeight="1" x14ac:dyDescent="0.2">
      <c r="A42" s="37" t="s">
        <v>119</v>
      </c>
      <c r="B42" s="33">
        <v>1</v>
      </c>
      <c r="C42" s="33">
        <v>11</v>
      </c>
      <c r="D42" s="34">
        <v>1110100000</v>
      </c>
      <c r="E42" s="35" t="s">
        <v>56</v>
      </c>
      <c r="F42" s="36">
        <f t="shared" si="17"/>
        <v>50</v>
      </c>
      <c r="G42" s="36">
        <f t="shared" si="17"/>
        <v>0</v>
      </c>
      <c r="H42" s="78">
        <f t="shared" si="12"/>
        <v>0</v>
      </c>
      <c r="I42" s="36">
        <f t="shared" si="17"/>
        <v>50</v>
      </c>
    </row>
    <row r="43" spans="1:9" ht="33.75" customHeight="1" x14ac:dyDescent="0.2">
      <c r="A43" s="37" t="s">
        <v>51</v>
      </c>
      <c r="B43" s="33">
        <v>1</v>
      </c>
      <c r="C43" s="33">
        <v>11</v>
      </c>
      <c r="D43" s="34">
        <v>1110122020</v>
      </c>
      <c r="E43" s="35"/>
      <c r="F43" s="36">
        <f t="shared" si="17"/>
        <v>50</v>
      </c>
      <c r="G43" s="36">
        <f t="shared" si="17"/>
        <v>0</v>
      </c>
      <c r="H43" s="78">
        <f t="shared" si="12"/>
        <v>0</v>
      </c>
      <c r="I43" s="36">
        <f t="shared" si="17"/>
        <v>50</v>
      </c>
    </row>
    <row r="44" spans="1:9" ht="11.25" customHeight="1" x14ac:dyDescent="0.2">
      <c r="A44" s="38" t="s">
        <v>67</v>
      </c>
      <c r="B44" s="33">
        <v>1</v>
      </c>
      <c r="C44" s="33">
        <v>11</v>
      </c>
      <c r="D44" s="34">
        <v>1110122020</v>
      </c>
      <c r="E44" s="35" t="s">
        <v>68</v>
      </c>
      <c r="F44" s="36">
        <f>F45</f>
        <v>50</v>
      </c>
      <c r="G44" s="36">
        <f t="shared" si="17"/>
        <v>0</v>
      </c>
      <c r="H44" s="78">
        <f t="shared" si="12"/>
        <v>0</v>
      </c>
      <c r="I44" s="36">
        <f t="shared" si="17"/>
        <v>50</v>
      </c>
    </row>
    <row r="45" spans="1:9" x14ac:dyDescent="0.2">
      <c r="A45" s="38" t="s">
        <v>52</v>
      </c>
      <c r="B45" s="33">
        <v>1</v>
      </c>
      <c r="C45" s="33">
        <v>11</v>
      </c>
      <c r="D45" s="34">
        <v>1110122020</v>
      </c>
      <c r="E45" s="35" t="s">
        <v>47</v>
      </c>
      <c r="F45" s="36">
        <v>50</v>
      </c>
      <c r="G45" s="70">
        <v>0</v>
      </c>
      <c r="H45" s="78">
        <f t="shared" si="12"/>
        <v>0</v>
      </c>
      <c r="I45" s="59">
        <f>F45-G45</f>
        <v>50</v>
      </c>
    </row>
    <row r="46" spans="1:9" ht="11.25" customHeight="1" x14ac:dyDescent="0.2">
      <c r="A46" s="32" t="s">
        <v>32</v>
      </c>
      <c r="B46" s="33">
        <v>1</v>
      </c>
      <c r="C46" s="33">
        <v>13</v>
      </c>
      <c r="D46" s="34" t="s">
        <v>56</v>
      </c>
      <c r="E46" s="35" t="s">
        <v>56</v>
      </c>
      <c r="F46" s="36">
        <f>F47+F52+F63+F69+F80</f>
        <v>6227</v>
      </c>
      <c r="G46" s="36">
        <f t="shared" ref="G46:I46" si="18">G47+G52+G63+G69+G80</f>
        <v>5538.4769999999999</v>
      </c>
      <c r="H46" s="78">
        <f t="shared" si="12"/>
        <v>0.88942942026658101</v>
      </c>
      <c r="I46" s="36">
        <f t="shared" si="18"/>
        <v>688.52300000000002</v>
      </c>
    </row>
    <row r="47" spans="1:9" ht="22.5" customHeight="1" x14ac:dyDescent="0.2">
      <c r="A47" s="37" t="s">
        <v>228</v>
      </c>
      <c r="B47" s="33">
        <v>1</v>
      </c>
      <c r="C47" s="33">
        <v>13</v>
      </c>
      <c r="D47" s="34">
        <v>2500000000</v>
      </c>
      <c r="E47" s="35" t="s">
        <v>56</v>
      </c>
      <c r="F47" s="36">
        <f>F48</f>
        <v>60</v>
      </c>
      <c r="G47" s="36">
        <f t="shared" ref="G47:I50" si="19">G48</f>
        <v>56.29</v>
      </c>
      <c r="H47" s="78">
        <f>G47/F47</f>
        <v>0.9381666666666667</v>
      </c>
      <c r="I47" s="36">
        <f t="shared" si="19"/>
        <v>3.7100000000000009</v>
      </c>
    </row>
    <row r="48" spans="1:9" ht="35.25" customHeight="1" x14ac:dyDescent="0.2">
      <c r="A48" s="37" t="s">
        <v>120</v>
      </c>
      <c r="B48" s="33">
        <v>1</v>
      </c>
      <c r="C48" s="33">
        <v>13</v>
      </c>
      <c r="D48" s="34">
        <v>2500100000</v>
      </c>
      <c r="E48" s="35" t="s">
        <v>56</v>
      </c>
      <c r="F48" s="36">
        <f>F49</f>
        <v>60</v>
      </c>
      <c r="G48" s="36">
        <f t="shared" si="19"/>
        <v>56.29</v>
      </c>
      <c r="H48" s="78">
        <f t="shared" si="12"/>
        <v>0.9381666666666667</v>
      </c>
      <c r="I48" s="36">
        <f t="shared" si="19"/>
        <v>3.7100000000000009</v>
      </c>
    </row>
    <row r="49" spans="1:9" ht="35.25" customHeight="1" x14ac:dyDescent="0.2">
      <c r="A49" s="37" t="s">
        <v>97</v>
      </c>
      <c r="B49" s="33">
        <v>1</v>
      </c>
      <c r="C49" s="33">
        <v>13</v>
      </c>
      <c r="D49" s="34">
        <v>2500199990</v>
      </c>
      <c r="E49" s="35"/>
      <c r="F49" s="36">
        <f>F50</f>
        <v>60</v>
      </c>
      <c r="G49" s="36">
        <f t="shared" si="19"/>
        <v>56.29</v>
      </c>
      <c r="H49" s="78">
        <f t="shared" si="12"/>
        <v>0.9381666666666667</v>
      </c>
      <c r="I49" s="36">
        <f t="shared" si="19"/>
        <v>3.7100000000000009</v>
      </c>
    </row>
    <row r="50" spans="1:9" ht="22.5" customHeight="1" x14ac:dyDescent="0.2">
      <c r="A50" s="38" t="s">
        <v>141</v>
      </c>
      <c r="B50" s="33">
        <v>1</v>
      </c>
      <c r="C50" s="33">
        <v>13</v>
      </c>
      <c r="D50" s="34">
        <v>2500199990</v>
      </c>
      <c r="E50" s="35" t="s">
        <v>57</v>
      </c>
      <c r="F50" s="36">
        <f>F51</f>
        <v>60</v>
      </c>
      <c r="G50" s="36">
        <f t="shared" si="19"/>
        <v>56.29</v>
      </c>
      <c r="H50" s="78">
        <f t="shared" si="12"/>
        <v>0.9381666666666667</v>
      </c>
      <c r="I50" s="36">
        <f t="shared" si="19"/>
        <v>3.7100000000000009</v>
      </c>
    </row>
    <row r="51" spans="1:9" ht="22.5" x14ac:dyDescent="0.2">
      <c r="A51" s="38" t="s">
        <v>58</v>
      </c>
      <c r="B51" s="33">
        <v>1</v>
      </c>
      <c r="C51" s="33">
        <v>13</v>
      </c>
      <c r="D51" s="34">
        <v>2500199990</v>
      </c>
      <c r="E51" s="35" t="s">
        <v>59</v>
      </c>
      <c r="F51" s="36">
        <v>60</v>
      </c>
      <c r="G51" s="70">
        <v>56.29</v>
      </c>
      <c r="H51" s="78">
        <f t="shared" si="12"/>
        <v>0.9381666666666667</v>
      </c>
      <c r="I51" s="59">
        <f>F51-G51</f>
        <v>3.7100000000000009</v>
      </c>
    </row>
    <row r="52" spans="1:9" ht="39.75" customHeight="1" x14ac:dyDescent="0.2">
      <c r="A52" s="37" t="s">
        <v>226</v>
      </c>
      <c r="B52" s="33">
        <v>1</v>
      </c>
      <c r="C52" s="33">
        <v>13</v>
      </c>
      <c r="D52" s="34">
        <v>1000000000</v>
      </c>
      <c r="E52" s="35" t="s">
        <v>56</v>
      </c>
      <c r="F52" s="36">
        <f>F53+F58</f>
        <v>4</v>
      </c>
      <c r="G52" s="36">
        <f t="shared" ref="G52:I52" si="20">G53+G58</f>
        <v>4</v>
      </c>
      <c r="H52" s="78">
        <f t="shared" si="12"/>
        <v>1</v>
      </c>
      <c r="I52" s="36">
        <f t="shared" si="20"/>
        <v>0</v>
      </c>
    </row>
    <row r="53" spans="1:9" ht="33" customHeight="1" x14ac:dyDescent="0.2">
      <c r="A53" s="37" t="s">
        <v>91</v>
      </c>
      <c r="B53" s="33">
        <v>1</v>
      </c>
      <c r="C53" s="33">
        <v>13</v>
      </c>
      <c r="D53" s="34">
        <v>1020000000</v>
      </c>
      <c r="E53" s="35" t="s">
        <v>56</v>
      </c>
      <c r="F53" s="36">
        <f>F54</f>
        <v>2</v>
      </c>
      <c r="G53" s="36">
        <f t="shared" ref="G53:I56" si="21">G54</f>
        <v>2</v>
      </c>
      <c r="H53" s="78">
        <f t="shared" si="12"/>
        <v>1</v>
      </c>
      <c r="I53" s="36">
        <f t="shared" si="21"/>
        <v>0</v>
      </c>
    </row>
    <row r="54" spans="1:9" ht="21.75" customHeight="1" x14ac:dyDescent="0.2">
      <c r="A54" s="37" t="s">
        <v>92</v>
      </c>
      <c r="B54" s="33">
        <v>1</v>
      </c>
      <c r="C54" s="33">
        <v>13</v>
      </c>
      <c r="D54" s="34">
        <v>1020100000</v>
      </c>
      <c r="E54" s="35" t="s">
        <v>56</v>
      </c>
      <c r="F54" s="36">
        <f>F55</f>
        <v>2</v>
      </c>
      <c r="G54" s="36">
        <f t="shared" si="21"/>
        <v>2</v>
      </c>
      <c r="H54" s="78">
        <f t="shared" si="12"/>
        <v>1</v>
      </c>
      <c r="I54" s="36">
        <f t="shared" si="21"/>
        <v>0</v>
      </c>
    </row>
    <row r="55" spans="1:9" ht="21.75" customHeight="1" x14ac:dyDescent="0.2">
      <c r="A55" s="37" t="s">
        <v>93</v>
      </c>
      <c r="B55" s="33">
        <v>1</v>
      </c>
      <c r="C55" s="33">
        <v>13</v>
      </c>
      <c r="D55" s="34">
        <v>1020120040</v>
      </c>
      <c r="E55" s="35"/>
      <c r="F55" s="36">
        <f>F56</f>
        <v>2</v>
      </c>
      <c r="G55" s="36">
        <f t="shared" si="21"/>
        <v>2</v>
      </c>
      <c r="H55" s="78">
        <f t="shared" si="12"/>
        <v>1</v>
      </c>
      <c r="I55" s="36">
        <f t="shared" si="21"/>
        <v>0</v>
      </c>
    </row>
    <row r="56" spans="1:9" ht="22.5" customHeight="1" x14ac:dyDescent="0.2">
      <c r="A56" s="38" t="s">
        <v>141</v>
      </c>
      <c r="B56" s="40">
        <v>1</v>
      </c>
      <c r="C56" s="40">
        <v>13</v>
      </c>
      <c r="D56" s="26">
        <v>1020120040</v>
      </c>
      <c r="E56" s="35" t="s">
        <v>57</v>
      </c>
      <c r="F56" s="36">
        <f>F57</f>
        <v>2</v>
      </c>
      <c r="G56" s="36">
        <f t="shared" si="21"/>
        <v>2</v>
      </c>
      <c r="H56" s="78">
        <f t="shared" si="12"/>
        <v>1</v>
      </c>
      <c r="I56" s="36">
        <f t="shared" si="21"/>
        <v>0</v>
      </c>
    </row>
    <row r="57" spans="1:9" ht="22.5" x14ac:dyDescent="0.2">
      <c r="A57" s="41" t="s">
        <v>58</v>
      </c>
      <c r="B57" s="40">
        <v>1</v>
      </c>
      <c r="C57" s="40">
        <v>13</v>
      </c>
      <c r="D57" s="26">
        <v>1020120040</v>
      </c>
      <c r="E57" s="35" t="s">
        <v>59</v>
      </c>
      <c r="F57" s="36">
        <v>2</v>
      </c>
      <c r="G57" s="70">
        <v>2</v>
      </c>
      <c r="H57" s="78">
        <f t="shared" si="12"/>
        <v>1</v>
      </c>
      <c r="I57" s="59">
        <f>F57-G57</f>
        <v>0</v>
      </c>
    </row>
    <row r="58" spans="1:9" ht="11.25" customHeight="1" x14ac:dyDescent="0.2">
      <c r="A58" s="6" t="s">
        <v>103</v>
      </c>
      <c r="B58" s="40">
        <v>1</v>
      </c>
      <c r="C58" s="40">
        <v>13</v>
      </c>
      <c r="D58" s="18">
        <v>1030000000</v>
      </c>
      <c r="E58" s="42"/>
      <c r="F58" s="17">
        <f>F59</f>
        <v>2</v>
      </c>
      <c r="G58" s="17">
        <f t="shared" ref="G58:I61" si="22">G59</f>
        <v>2</v>
      </c>
      <c r="H58" s="78">
        <f t="shared" si="12"/>
        <v>1</v>
      </c>
      <c r="I58" s="17">
        <f t="shared" si="22"/>
        <v>0</v>
      </c>
    </row>
    <row r="59" spans="1:9" ht="42" customHeight="1" x14ac:dyDescent="0.2">
      <c r="A59" s="6" t="s">
        <v>104</v>
      </c>
      <c r="B59" s="40">
        <v>1</v>
      </c>
      <c r="C59" s="40">
        <v>13</v>
      </c>
      <c r="D59" s="18">
        <v>1030100000</v>
      </c>
      <c r="E59" s="42"/>
      <c r="F59" s="17">
        <f>F60</f>
        <v>2</v>
      </c>
      <c r="G59" s="17">
        <f t="shared" si="22"/>
        <v>2</v>
      </c>
      <c r="H59" s="78">
        <f>G59/F59</f>
        <v>1</v>
      </c>
      <c r="I59" s="17">
        <f t="shared" si="22"/>
        <v>0</v>
      </c>
    </row>
    <row r="60" spans="1:9" ht="25.5" customHeight="1" x14ac:dyDescent="0.2">
      <c r="A60" s="6" t="s">
        <v>97</v>
      </c>
      <c r="B60" s="40">
        <v>1</v>
      </c>
      <c r="C60" s="40">
        <v>13</v>
      </c>
      <c r="D60" s="18">
        <v>1030199990</v>
      </c>
      <c r="E60" s="42"/>
      <c r="F60" s="17">
        <f>F61</f>
        <v>2</v>
      </c>
      <c r="G60" s="17">
        <f t="shared" si="22"/>
        <v>2</v>
      </c>
      <c r="H60" s="78">
        <f t="shared" si="12"/>
        <v>1</v>
      </c>
      <c r="I60" s="17">
        <f t="shared" si="22"/>
        <v>0</v>
      </c>
    </row>
    <row r="61" spans="1:9" ht="26.25" customHeight="1" x14ac:dyDescent="0.2">
      <c r="A61" s="38" t="s">
        <v>141</v>
      </c>
      <c r="B61" s="40">
        <v>1</v>
      </c>
      <c r="C61" s="40">
        <v>13</v>
      </c>
      <c r="D61" s="18">
        <v>1030199990</v>
      </c>
      <c r="E61" s="35" t="s">
        <v>57</v>
      </c>
      <c r="F61" s="17">
        <f>F62</f>
        <v>2</v>
      </c>
      <c r="G61" s="17">
        <f t="shared" si="22"/>
        <v>2</v>
      </c>
      <c r="H61" s="78">
        <f t="shared" si="12"/>
        <v>1</v>
      </c>
      <c r="I61" s="17">
        <f t="shared" si="22"/>
        <v>0</v>
      </c>
    </row>
    <row r="62" spans="1:9" ht="22.5" x14ac:dyDescent="0.2">
      <c r="A62" s="38" t="s">
        <v>58</v>
      </c>
      <c r="B62" s="33">
        <v>1</v>
      </c>
      <c r="C62" s="33">
        <v>13</v>
      </c>
      <c r="D62" s="18">
        <v>1030199990</v>
      </c>
      <c r="E62" s="35" t="s">
        <v>59</v>
      </c>
      <c r="F62" s="17">
        <v>2</v>
      </c>
      <c r="G62" s="70">
        <v>2</v>
      </c>
      <c r="H62" s="78">
        <f t="shared" si="12"/>
        <v>1</v>
      </c>
      <c r="I62" s="59">
        <f>F62-G62</f>
        <v>0</v>
      </c>
    </row>
    <row r="63" spans="1:9" ht="22.5" customHeight="1" x14ac:dyDescent="0.2">
      <c r="A63" s="43" t="s">
        <v>190</v>
      </c>
      <c r="B63" s="40">
        <v>1</v>
      </c>
      <c r="C63" s="40">
        <v>13</v>
      </c>
      <c r="D63" s="26">
        <v>1200000000</v>
      </c>
      <c r="E63" s="35" t="s">
        <v>56</v>
      </c>
      <c r="F63" s="36">
        <f>F64</f>
        <v>11.5</v>
      </c>
      <c r="G63" s="36">
        <f t="shared" ref="G63:I67" si="23">G64</f>
        <v>11.43</v>
      </c>
      <c r="H63" s="78">
        <f t="shared" si="12"/>
        <v>0.99391304347826082</v>
      </c>
      <c r="I63" s="36">
        <f t="shared" si="23"/>
        <v>7.0000000000000284E-2</v>
      </c>
    </row>
    <row r="64" spans="1:9" ht="24.75" customHeight="1" x14ac:dyDescent="0.2">
      <c r="A64" s="38" t="s">
        <v>174</v>
      </c>
      <c r="B64" s="33">
        <v>1</v>
      </c>
      <c r="C64" s="33">
        <v>13</v>
      </c>
      <c r="D64" s="26" t="s">
        <v>175</v>
      </c>
      <c r="E64" s="35"/>
      <c r="F64" s="36">
        <f>F65</f>
        <v>11.5</v>
      </c>
      <c r="G64" s="36">
        <f t="shared" si="23"/>
        <v>11.43</v>
      </c>
      <c r="H64" s="78">
        <f t="shared" si="12"/>
        <v>0.99391304347826082</v>
      </c>
      <c r="I64" s="36">
        <f t="shared" si="23"/>
        <v>7.0000000000000284E-2</v>
      </c>
    </row>
    <row r="65" spans="1:9" ht="22.5" x14ac:dyDescent="0.2">
      <c r="A65" s="37" t="s">
        <v>96</v>
      </c>
      <c r="B65" s="33">
        <v>1</v>
      </c>
      <c r="C65" s="33">
        <v>13</v>
      </c>
      <c r="D65" s="34" t="s">
        <v>176</v>
      </c>
      <c r="E65" s="35"/>
      <c r="F65" s="36">
        <f>F66</f>
        <v>11.5</v>
      </c>
      <c r="G65" s="36">
        <f t="shared" si="23"/>
        <v>11.43</v>
      </c>
      <c r="H65" s="78">
        <f t="shared" si="12"/>
        <v>0.99391304347826082</v>
      </c>
      <c r="I65" s="36">
        <f t="shared" si="23"/>
        <v>7.0000000000000284E-2</v>
      </c>
    </row>
    <row r="66" spans="1:9" ht="22.5" x14ac:dyDescent="0.2">
      <c r="A66" s="37" t="s">
        <v>97</v>
      </c>
      <c r="B66" s="33">
        <v>1</v>
      </c>
      <c r="C66" s="33">
        <v>13</v>
      </c>
      <c r="D66" s="34" t="s">
        <v>177</v>
      </c>
      <c r="E66" s="35"/>
      <c r="F66" s="36">
        <f>F67</f>
        <v>11.5</v>
      </c>
      <c r="G66" s="36">
        <f t="shared" si="23"/>
        <v>11.43</v>
      </c>
      <c r="H66" s="78">
        <f t="shared" si="12"/>
        <v>0.99391304347826082</v>
      </c>
      <c r="I66" s="36">
        <f t="shared" si="23"/>
        <v>7.0000000000000284E-2</v>
      </c>
    </row>
    <row r="67" spans="1:9" ht="22.5" x14ac:dyDescent="0.2">
      <c r="A67" s="38" t="s">
        <v>141</v>
      </c>
      <c r="B67" s="33">
        <v>1</v>
      </c>
      <c r="C67" s="33">
        <v>13</v>
      </c>
      <c r="D67" s="34" t="s">
        <v>177</v>
      </c>
      <c r="E67" s="35">
        <v>200</v>
      </c>
      <c r="F67" s="36">
        <f>F68</f>
        <v>11.5</v>
      </c>
      <c r="G67" s="36">
        <f t="shared" si="23"/>
        <v>11.43</v>
      </c>
      <c r="H67" s="78">
        <f t="shared" si="12"/>
        <v>0.99391304347826082</v>
      </c>
      <c r="I67" s="36">
        <f t="shared" si="23"/>
        <v>7.0000000000000284E-2</v>
      </c>
    </row>
    <row r="68" spans="1:9" ht="22.5" x14ac:dyDescent="0.2">
      <c r="A68" s="38" t="s">
        <v>58</v>
      </c>
      <c r="B68" s="33">
        <v>1</v>
      </c>
      <c r="C68" s="33">
        <v>13</v>
      </c>
      <c r="D68" s="34" t="s">
        <v>177</v>
      </c>
      <c r="E68" s="35">
        <v>240</v>
      </c>
      <c r="F68" s="36">
        <v>11.5</v>
      </c>
      <c r="G68" s="70">
        <v>11.43</v>
      </c>
      <c r="H68" s="78">
        <f t="shared" si="12"/>
        <v>0.99391304347826082</v>
      </c>
      <c r="I68" s="59">
        <f>F68-G68</f>
        <v>7.0000000000000284E-2</v>
      </c>
    </row>
    <row r="69" spans="1:9" ht="22.5" customHeight="1" x14ac:dyDescent="0.2">
      <c r="A69" s="37" t="s">
        <v>206</v>
      </c>
      <c r="B69" s="33">
        <v>1</v>
      </c>
      <c r="C69" s="33">
        <v>13</v>
      </c>
      <c r="D69" s="34">
        <v>1700000000</v>
      </c>
      <c r="E69" s="35" t="s">
        <v>56</v>
      </c>
      <c r="F69" s="36">
        <f>F70+F76</f>
        <v>1848</v>
      </c>
      <c r="G69" s="36">
        <f t="shared" ref="G69:I69" si="24">G70+G76</f>
        <v>1661.1689999999999</v>
      </c>
      <c r="H69" s="78">
        <f t="shared" si="12"/>
        <v>0.89890097402597391</v>
      </c>
      <c r="I69" s="36">
        <f t="shared" si="24"/>
        <v>186.83100000000007</v>
      </c>
    </row>
    <row r="70" spans="1:9" ht="38.25" customHeight="1" x14ac:dyDescent="0.2">
      <c r="A70" s="37" t="s">
        <v>132</v>
      </c>
      <c r="B70" s="33">
        <v>1</v>
      </c>
      <c r="C70" s="33">
        <v>13</v>
      </c>
      <c r="D70" s="34">
        <v>1700100000</v>
      </c>
      <c r="E70" s="35" t="s">
        <v>56</v>
      </c>
      <c r="F70" s="36">
        <f>F71</f>
        <v>1243</v>
      </c>
      <c r="G70" s="36">
        <f t="shared" ref="G70:I70" si="25">G71</f>
        <v>1058.3689999999999</v>
      </c>
      <c r="H70" s="78">
        <f>G70/F70</f>
        <v>0.85146339501206747</v>
      </c>
      <c r="I70" s="36">
        <f t="shared" si="25"/>
        <v>184.63100000000003</v>
      </c>
    </row>
    <row r="71" spans="1:9" ht="35.25" customHeight="1" x14ac:dyDescent="0.2">
      <c r="A71" s="37" t="s">
        <v>97</v>
      </c>
      <c r="B71" s="33">
        <v>1</v>
      </c>
      <c r="C71" s="33">
        <v>13</v>
      </c>
      <c r="D71" s="34">
        <v>1700199990</v>
      </c>
      <c r="E71" s="35"/>
      <c r="F71" s="36">
        <f>F72+F74</f>
        <v>1243</v>
      </c>
      <c r="G71" s="36">
        <f t="shared" ref="G71:I71" si="26">G72+G74</f>
        <v>1058.3689999999999</v>
      </c>
      <c r="H71" s="78">
        <f t="shared" si="12"/>
        <v>0.85146339501206747</v>
      </c>
      <c r="I71" s="36">
        <f t="shared" si="26"/>
        <v>184.63100000000003</v>
      </c>
    </row>
    <row r="72" spans="1:9" ht="22.5" customHeight="1" x14ac:dyDescent="0.2">
      <c r="A72" s="38" t="s">
        <v>141</v>
      </c>
      <c r="B72" s="33">
        <v>1</v>
      </c>
      <c r="C72" s="33">
        <v>13</v>
      </c>
      <c r="D72" s="34">
        <v>1700199990</v>
      </c>
      <c r="E72" s="35" t="s">
        <v>57</v>
      </c>
      <c r="F72" s="36">
        <f>F73</f>
        <v>1136</v>
      </c>
      <c r="G72" s="36">
        <f t="shared" ref="G72:I72" si="27">G73</f>
        <v>986.05</v>
      </c>
      <c r="H72" s="78">
        <f t="shared" si="12"/>
        <v>0.86800176056338019</v>
      </c>
      <c r="I72" s="36">
        <f t="shared" si="27"/>
        <v>149.95000000000005</v>
      </c>
    </row>
    <row r="73" spans="1:9" ht="22.5" x14ac:dyDescent="0.2">
      <c r="A73" s="38" t="s">
        <v>58</v>
      </c>
      <c r="B73" s="33">
        <v>1</v>
      </c>
      <c r="C73" s="33">
        <v>13</v>
      </c>
      <c r="D73" s="34">
        <v>1700199990</v>
      </c>
      <c r="E73" s="35" t="s">
        <v>59</v>
      </c>
      <c r="F73" s="36">
        <v>1136</v>
      </c>
      <c r="G73" s="70">
        <v>986.05</v>
      </c>
      <c r="H73" s="78">
        <f t="shared" si="12"/>
        <v>0.86800176056338019</v>
      </c>
      <c r="I73" s="59">
        <f>F73-G73</f>
        <v>149.95000000000005</v>
      </c>
    </row>
    <row r="74" spans="1:9" ht="11.25" customHeight="1" x14ac:dyDescent="0.2">
      <c r="A74" s="38" t="s">
        <v>67</v>
      </c>
      <c r="B74" s="33">
        <v>1</v>
      </c>
      <c r="C74" s="33">
        <v>13</v>
      </c>
      <c r="D74" s="34">
        <v>1700199990</v>
      </c>
      <c r="E74" s="35" t="s">
        <v>68</v>
      </c>
      <c r="F74" s="36">
        <f>F75</f>
        <v>107</v>
      </c>
      <c r="G74" s="36">
        <f t="shared" ref="G74:I74" si="28">G75</f>
        <v>72.319000000000003</v>
      </c>
      <c r="H74" s="78">
        <f t="shared" si="12"/>
        <v>0.67587850467289723</v>
      </c>
      <c r="I74" s="36">
        <f t="shared" si="28"/>
        <v>34.680999999999997</v>
      </c>
    </row>
    <row r="75" spans="1:9" x14ac:dyDescent="0.2">
      <c r="A75" s="38" t="s">
        <v>69</v>
      </c>
      <c r="B75" s="33">
        <v>1</v>
      </c>
      <c r="C75" s="33">
        <v>13</v>
      </c>
      <c r="D75" s="34">
        <v>1700199990</v>
      </c>
      <c r="E75" s="35" t="s">
        <v>70</v>
      </c>
      <c r="F75" s="36">
        <v>107</v>
      </c>
      <c r="G75" s="70">
        <v>72.319000000000003</v>
      </c>
      <c r="H75" s="78">
        <f t="shared" si="12"/>
        <v>0.67587850467289723</v>
      </c>
      <c r="I75" s="59">
        <f>F75-G75</f>
        <v>34.680999999999997</v>
      </c>
    </row>
    <row r="76" spans="1:9" ht="27.75" customHeight="1" x14ac:dyDescent="0.2">
      <c r="A76" s="38" t="s">
        <v>126</v>
      </c>
      <c r="B76" s="33">
        <v>1</v>
      </c>
      <c r="C76" s="33">
        <v>13</v>
      </c>
      <c r="D76" s="34">
        <v>1700400000</v>
      </c>
      <c r="E76" s="35"/>
      <c r="F76" s="36">
        <f>F77</f>
        <v>605</v>
      </c>
      <c r="G76" s="36">
        <f t="shared" ref="G76:I78" si="29">G77</f>
        <v>602.79999999999995</v>
      </c>
      <c r="H76" s="78">
        <f t="shared" si="12"/>
        <v>0.99636363636363634</v>
      </c>
      <c r="I76" s="36">
        <f t="shared" si="29"/>
        <v>2.2000000000000455</v>
      </c>
    </row>
    <row r="77" spans="1:9" ht="26.25" customHeight="1" x14ac:dyDescent="0.2">
      <c r="A77" s="38" t="s">
        <v>97</v>
      </c>
      <c r="B77" s="33">
        <v>1</v>
      </c>
      <c r="C77" s="33">
        <v>13</v>
      </c>
      <c r="D77" s="34">
        <v>1700499990</v>
      </c>
      <c r="E77" s="35"/>
      <c r="F77" s="36">
        <f>F78</f>
        <v>605</v>
      </c>
      <c r="G77" s="36">
        <f t="shared" si="29"/>
        <v>602.79999999999995</v>
      </c>
      <c r="H77" s="78">
        <f t="shared" si="12"/>
        <v>0.99636363636363634</v>
      </c>
      <c r="I77" s="36">
        <f t="shared" si="29"/>
        <v>2.2000000000000455</v>
      </c>
    </row>
    <row r="78" spans="1:9" ht="22.5" customHeight="1" x14ac:dyDescent="0.2">
      <c r="A78" s="38" t="s">
        <v>141</v>
      </c>
      <c r="B78" s="33">
        <v>1</v>
      </c>
      <c r="C78" s="33">
        <v>13</v>
      </c>
      <c r="D78" s="34">
        <v>1700499990</v>
      </c>
      <c r="E78" s="35">
        <v>200</v>
      </c>
      <c r="F78" s="36">
        <f>F79</f>
        <v>605</v>
      </c>
      <c r="G78" s="36">
        <f t="shared" si="29"/>
        <v>602.79999999999995</v>
      </c>
      <c r="H78" s="78">
        <f t="shared" si="12"/>
        <v>0.99636363636363634</v>
      </c>
      <c r="I78" s="36">
        <f t="shared" si="29"/>
        <v>2.2000000000000455</v>
      </c>
    </row>
    <row r="79" spans="1:9" ht="22.5" x14ac:dyDescent="0.2">
      <c r="A79" s="38" t="s">
        <v>58</v>
      </c>
      <c r="B79" s="33">
        <v>1</v>
      </c>
      <c r="C79" s="33">
        <v>13</v>
      </c>
      <c r="D79" s="34">
        <v>1700499990</v>
      </c>
      <c r="E79" s="35">
        <v>240</v>
      </c>
      <c r="F79" s="36">
        <v>605</v>
      </c>
      <c r="G79" s="70">
        <v>602.79999999999995</v>
      </c>
      <c r="H79" s="78">
        <f>G79/F79</f>
        <v>0.99636363636363634</v>
      </c>
      <c r="I79" s="59">
        <f>F79-G79</f>
        <v>2.2000000000000455</v>
      </c>
    </row>
    <row r="80" spans="1:9" ht="33.75" customHeight="1" x14ac:dyDescent="0.2">
      <c r="A80" s="37" t="s">
        <v>227</v>
      </c>
      <c r="B80" s="33">
        <v>1</v>
      </c>
      <c r="C80" s="33">
        <v>13</v>
      </c>
      <c r="D80" s="34">
        <v>1800000000</v>
      </c>
      <c r="E80" s="35" t="s">
        <v>56</v>
      </c>
      <c r="F80" s="36">
        <f>F81+F97</f>
        <v>4303.5</v>
      </c>
      <c r="G80" s="36">
        <f t="shared" ref="G80:I80" si="30">G81+G97</f>
        <v>3805.5879999999997</v>
      </c>
      <c r="H80" s="78">
        <f t="shared" si="12"/>
        <v>0.88430068548855578</v>
      </c>
      <c r="I80" s="36">
        <f t="shared" si="30"/>
        <v>497.91199999999998</v>
      </c>
    </row>
    <row r="81" spans="1:9" ht="22.5" customHeight="1" x14ac:dyDescent="0.2">
      <c r="A81" s="37" t="s">
        <v>128</v>
      </c>
      <c r="B81" s="33">
        <v>1</v>
      </c>
      <c r="C81" s="33">
        <v>13</v>
      </c>
      <c r="D81" s="34">
        <v>1810000000</v>
      </c>
      <c r="E81" s="35" t="s">
        <v>56</v>
      </c>
      <c r="F81" s="36">
        <f>F82</f>
        <v>4228.5</v>
      </c>
      <c r="G81" s="36">
        <f t="shared" ref="G81:I81" si="31">G82</f>
        <v>3736.3879999999999</v>
      </c>
      <c r="H81" s="78">
        <f t="shared" si="12"/>
        <v>0.88362019628709942</v>
      </c>
      <c r="I81" s="36">
        <f t="shared" si="31"/>
        <v>492.11199999999997</v>
      </c>
    </row>
    <row r="82" spans="1:9" ht="33.75" customHeight="1" x14ac:dyDescent="0.2">
      <c r="A82" s="37" t="s">
        <v>129</v>
      </c>
      <c r="B82" s="33">
        <v>1</v>
      </c>
      <c r="C82" s="33">
        <v>13</v>
      </c>
      <c r="D82" s="34">
        <v>1810100000</v>
      </c>
      <c r="E82" s="35"/>
      <c r="F82" s="36">
        <f>F83+F90</f>
        <v>4228.5</v>
      </c>
      <c r="G82" s="36">
        <f t="shared" ref="G82:I82" si="32">G83+G90</f>
        <v>3736.3879999999999</v>
      </c>
      <c r="H82" s="78">
        <f t="shared" si="12"/>
        <v>0.88362019628709942</v>
      </c>
      <c r="I82" s="36">
        <f t="shared" si="32"/>
        <v>492.11199999999997</v>
      </c>
    </row>
    <row r="83" spans="1:9" ht="27.75" customHeight="1" x14ac:dyDescent="0.2">
      <c r="A83" s="37" t="s">
        <v>94</v>
      </c>
      <c r="B83" s="33">
        <v>1</v>
      </c>
      <c r="C83" s="33">
        <v>13</v>
      </c>
      <c r="D83" s="34">
        <v>1810100590</v>
      </c>
      <c r="E83" s="35" t="s">
        <v>56</v>
      </c>
      <c r="F83" s="36">
        <f>F84+F86+F88</f>
        <v>4096.5</v>
      </c>
      <c r="G83" s="36">
        <f t="shared" ref="G83:I83" si="33">G84+G86+G88</f>
        <v>3637.3289999999997</v>
      </c>
      <c r="H83" s="78">
        <f t="shared" si="12"/>
        <v>0.88791138777004752</v>
      </c>
      <c r="I83" s="36">
        <f t="shared" si="33"/>
        <v>459.17099999999999</v>
      </c>
    </row>
    <row r="84" spans="1:9" ht="45" customHeight="1" x14ac:dyDescent="0.2">
      <c r="A84" s="38" t="s">
        <v>60</v>
      </c>
      <c r="B84" s="33">
        <v>1</v>
      </c>
      <c r="C84" s="33">
        <v>13</v>
      </c>
      <c r="D84" s="34">
        <v>1810100590</v>
      </c>
      <c r="E84" s="35" t="s">
        <v>61</v>
      </c>
      <c r="F84" s="36">
        <f>F85</f>
        <v>3390.5</v>
      </c>
      <c r="G84" s="36">
        <f t="shared" ref="G84:I84" si="34">G85</f>
        <v>3019.511</v>
      </c>
      <c r="H84" s="78">
        <f t="shared" si="12"/>
        <v>0.89057985547854301</v>
      </c>
      <c r="I84" s="36">
        <f t="shared" si="34"/>
        <v>370.98900000000003</v>
      </c>
    </row>
    <row r="85" spans="1:9" x14ac:dyDescent="0.2">
      <c r="A85" s="38" t="s">
        <v>62</v>
      </c>
      <c r="B85" s="33">
        <v>1</v>
      </c>
      <c r="C85" s="33">
        <v>13</v>
      </c>
      <c r="D85" s="34">
        <v>1810100590</v>
      </c>
      <c r="E85" s="35" t="s">
        <v>63</v>
      </c>
      <c r="F85" s="36">
        <v>3390.5</v>
      </c>
      <c r="G85" s="70">
        <v>3019.511</v>
      </c>
      <c r="H85" s="78">
        <f t="shared" si="12"/>
        <v>0.89057985547854301</v>
      </c>
      <c r="I85" s="59">
        <f>F85-G85</f>
        <v>370.98900000000003</v>
      </c>
    </row>
    <row r="86" spans="1:9" ht="22.5" customHeight="1" x14ac:dyDescent="0.2">
      <c r="A86" s="38" t="s">
        <v>141</v>
      </c>
      <c r="B86" s="33">
        <v>1</v>
      </c>
      <c r="C86" s="33">
        <v>13</v>
      </c>
      <c r="D86" s="34">
        <v>1810100590</v>
      </c>
      <c r="E86" s="35" t="s">
        <v>57</v>
      </c>
      <c r="F86" s="36">
        <f>F87</f>
        <v>698</v>
      </c>
      <c r="G86" s="36">
        <f t="shared" ref="G86:I86" si="35">G87</f>
        <v>614.91200000000003</v>
      </c>
      <c r="H86" s="78">
        <f>G86/F86</f>
        <v>0.88096275071633245</v>
      </c>
      <c r="I86" s="36">
        <f t="shared" si="35"/>
        <v>83.087999999999965</v>
      </c>
    </row>
    <row r="87" spans="1:9" ht="22.5" x14ac:dyDescent="0.2">
      <c r="A87" s="38" t="s">
        <v>58</v>
      </c>
      <c r="B87" s="33">
        <v>1</v>
      </c>
      <c r="C87" s="33">
        <v>13</v>
      </c>
      <c r="D87" s="34">
        <v>1810100590</v>
      </c>
      <c r="E87" s="35" t="s">
        <v>59</v>
      </c>
      <c r="F87" s="36">
        <v>698</v>
      </c>
      <c r="G87" s="70">
        <v>614.91200000000003</v>
      </c>
      <c r="H87" s="78">
        <f t="shared" si="12"/>
        <v>0.88096275071633245</v>
      </c>
      <c r="I87" s="59">
        <f>F87-G87</f>
        <v>83.087999999999965</v>
      </c>
    </row>
    <row r="88" spans="1:9" ht="11.25" customHeight="1" x14ac:dyDescent="0.2">
      <c r="A88" s="38" t="s">
        <v>67</v>
      </c>
      <c r="B88" s="33">
        <v>1</v>
      </c>
      <c r="C88" s="33">
        <v>13</v>
      </c>
      <c r="D88" s="34">
        <v>1810100590</v>
      </c>
      <c r="E88" s="35" t="s">
        <v>68</v>
      </c>
      <c r="F88" s="36">
        <f>F89</f>
        <v>8</v>
      </c>
      <c r="G88" s="36">
        <f t="shared" ref="G88:I88" si="36">G89</f>
        <v>2.9060000000000001</v>
      </c>
      <c r="H88" s="78">
        <f t="shared" ref="H88:H98" si="37">G88/F88</f>
        <v>0.36325000000000002</v>
      </c>
      <c r="I88" s="36">
        <f t="shared" si="36"/>
        <v>5.0939999999999994</v>
      </c>
    </row>
    <row r="89" spans="1:9" x14ac:dyDescent="0.2">
      <c r="A89" s="38" t="s">
        <v>69</v>
      </c>
      <c r="B89" s="33">
        <v>1</v>
      </c>
      <c r="C89" s="33">
        <v>13</v>
      </c>
      <c r="D89" s="34">
        <v>1810100590</v>
      </c>
      <c r="E89" s="35" t="s">
        <v>70</v>
      </c>
      <c r="F89" s="36">
        <v>8</v>
      </c>
      <c r="G89" s="70">
        <v>2.9060000000000001</v>
      </c>
      <c r="H89" s="78">
        <f t="shared" si="37"/>
        <v>0.36325000000000002</v>
      </c>
      <c r="I89" s="59">
        <f>F89-G89</f>
        <v>5.0939999999999994</v>
      </c>
    </row>
    <row r="90" spans="1:9" ht="11.25" customHeight="1" x14ac:dyDescent="0.2">
      <c r="A90" s="5" t="s">
        <v>95</v>
      </c>
      <c r="B90" s="33">
        <v>1</v>
      </c>
      <c r="C90" s="33">
        <v>13</v>
      </c>
      <c r="D90" s="34">
        <v>1810102400</v>
      </c>
      <c r="E90" s="35"/>
      <c r="F90" s="36">
        <f>F91+F95+F93</f>
        <v>132</v>
      </c>
      <c r="G90" s="36">
        <f t="shared" ref="G90:I90" si="38">G91+G95+G93</f>
        <v>99.058999999999997</v>
      </c>
      <c r="H90" s="78">
        <f t="shared" si="37"/>
        <v>0.75044696969696967</v>
      </c>
      <c r="I90" s="36">
        <f t="shared" si="38"/>
        <v>32.941000000000003</v>
      </c>
    </row>
    <row r="91" spans="1:9" ht="22.5" customHeight="1" x14ac:dyDescent="0.2">
      <c r="A91" s="38" t="s">
        <v>141</v>
      </c>
      <c r="B91" s="33">
        <v>1</v>
      </c>
      <c r="C91" s="33">
        <v>13</v>
      </c>
      <c r="D91" s="34">
        <v>1810102400</v>
      </c>
      <c r="E91" s="35">
        <v>200</v>
      </c>
      <c r="F91" s="36">
        <f>F92</f>
        <v>90</v>
      </c>
      <c r="G91" s="36">
        <f t="shared" ref="G91:I91" si="39">G92</f>
        <v>73.058999999999997</v>
      </c>
      <c r="H91" s="78">
        <f t="shared" si="37"/>
        <v>0.81176666666666664</v>
      </c>
      <c r="I91" s="36">
        <f t="shared" si="39"/>
        <v>16.941000000000003</v>
      </c>
    </row>
    <row r="92" spans="1:9" ht="22.5" x14ac:dyDescent="0.2">
      <c r="A92" s="38" t="s">
        <v>58</v>
      </c>
      <c r="B92" s="33">
        <v>1</v>
      </c>
      <c r="C92" s="33">
        <v>13</v>
      </c>
      <c r="D92" s="34">
        <v>1810102400</v>
      </c>
      <c r="E92" s="35">
        <v>240</v>
      </c>
      <c r="F92" s="36">
        <v>90</v>
      </c>
      <c r="G92" s="70">
        <v>73.058999999999997</v>
      </c>
      <c r="H92" s="78">
        <f t="shared" si="37"/>
        <v>0.81176666666666664</v>
      </c>
      <c r="I92" s="59">
        <f>F92-G92</f>
        <v>16.941000000000003</v>
      </c>
    </row>
    <row r="93" spans="1:9" x14ac:dyDescent="0.2">
      <c r="A93" s="38" t="s">
        <v>246</v>
      </c>
      <c r="B93" s="33">
        <v>1</v>
      </c>
      <c r="C93" s="33">
        <v>13</v>
      </c>
      <c r="D93" s="34">
        <v>1810102400</v>
      </c>
      <c r="E93" s="35">
        <v>300</v>
      </c>
      <c r="F93" s="36">
        <f>F94</f>
        <v>5</v>
      </c>
      <c r="G93" s="36">
        <f t="shared" ref="G93:I93" si="40">G94</f>
        <v>4</v>
      </c>
      <c r="H93" s="78">
        <f t="shared" si="37"/>
        <v>0.8</v>
      </c>
      <c r="I93" s="36">
        <f t="shared" si="40"/>
        <v>1</v>
      </c>
    </row>
    <row r="94" spans="1:9" x14ac:dyDescent="0.2">
      <c r="A94" s="38" t="s">
        <v>247</v>
      </c>
      <c r="B94" s="33">
        <v>1</v>
      </c>
      <c r="C94" s="33">
        <v>13</v>
      </c>
      <c r="D94" s="34">
        <v>1810102400</v>
      </c>
      <c r="E94" s="35">
        <v>360</v>
      </c>
      <c r="F94" s="36">
        <v>5</v>
      </c>
      <c r="G94" s="70">
        <v>4</v>
      </c>
      <c r="H94" s="78">
        <f t="shared" si="37"/>
        <v>0.8</v>
      </c>
      <c r="I94" s="59">
        <f>F94-G94</f>
        <v>1</v>
      </c>
    </row>
    <row r="95" spans="1:9" x14ac:dyDescent="0.2">
      <c r="A95" s="38" t="s">
        <v>67</v>
      </c>
      <c r="B95" s="33">
        <v>1</v>
      </c>
      <c r="C95" s="33">
        <v>13</v>
      </c>
      <c r="D95" s="34">
        <v>1810102400</v>
      </c>
      <c r="E95" s="34" t="s">
        <v>68</v>
      </c>
      <c r="F95" s="36">
        <f>F96</f>
        <v>37</v>
      </c>
      <c r="G95" s="36">
        <f t="shared" ref="G95:I95" si="41">G96</f>
        <v>22</v>
      </c>
      <c r="H95" s="78">
        <f t="shared" si="37"/>
        <v>0.59459459459459463</v>
      </c>
      <c r="I95" s="36">
        <f t="shared" si="41"/>
        <v>15</v>
      </c>
    </row>
    <row r="96" spans="1:9" x14ac:dyDescent="0.2">
      <c r="A96" s="38" t="s">
        <v>69</v>
      </c>
      <c r="B96" s="33">
        <v>1</v>
      </c>
      <c r="C96" s="33">
        <v>13</v>
      </c>
      <c r="D96" s="34">
        <v>1810102400</v>
      </c>
      <c r="E96" s="34" t="s">
        <v>70</v>
      </c>
      <c r="F96" s="36">
        <v>37</v>
      </c>
      <c r="G96" s="70">
        <v>22</v>
      </c>
      <c r="H96" s="78">
        <f t="shared" si="37"/>
        <v>0.59459459459459463</v>
      </c>
      <c r="I96" s="59">
        <f>F96-G96</f>
        <v>15</v>
      </c>
    </row>
    <row r="97" spans="1:9" ht="22.5" x14ac:dyDescent="0.2">
      <c r="A97" s="38" t="s">
        <v>124</v>
      </c>
      <c r="B97" s="33">
        <v>1</v>
      </c>
      <c r="C97" s="33">
        <v>13</v>
      </c>
      <c r="D97" s="34">
        <v>1810300000</v>
      </c>
      <c r="E97" s="35"/>
      <c r="F97" s="36">
        <f>F98</f>
        <v>75</v>
      </c>
      <c r="G97" s="36">
        <f t="shared" ref="G97:I99" si="42">G98</f>
        <v>69.2</v>
      </c>
      <c r="H97" s="78">
        <f t="shared" si="37"/>
        <v>0.92266666666666675</v>
      </c>
      <c r="I97" s="36">
        <f t="shared" si="42"/>
        <v>5.7999999999999972</v>
      </c>
    </row>
    <row r="98" spans="1:9" x14ac:dyDescent="0.2">
      <c r="A98" s="5" t="s">
        <v>95</v>
      </c>
      <c r="B98" s="33">
        <v>1</v>
      </c>
      <c r="C98" s="33">
        <v>13</v>
      </c>
      <c r="D98" s="34" t="s">
        <v>191</v>
      </c>
      <c r="E98" s="35"/>
      <c r="F98" s="36">
        <f>F99</f>
        <v>75</v>
      </c>
      <c r="G98" s="36">
        <f t="shared" si="42"/>
        <v>69.2</v>
      </c>
      <c r="H98" s="78">
        <f t="shared" si="37"/>
        <v>0.92266666666666675</v>
      </c>
      <c r="I98" s="36">
        <f t="shared" si="42"/>
        <v>5.7999999999999972</v>
      </c>
    </row>
    <row r="99" spans="1:9" ht="22.5" x14ac:dyDescent="0.2">
      <c r="A99" s="38" t="s">
        <v>141</v>
      </c>
      <c r="B99" s="33">
        <v>1</v>
      </c>
      <c r="C99" s="33">
        <v>13</v>
      </c>
      <c r="D99" s="34" t="s">
        <v>191</v>
      </c>
      <c r="E99" s="35" t="s">
        <v>57</v>
      </c>
      <c r="F99" s="36">
        <f>F100</f>
        <v>75</v>
      </c>
      <c r="G99" s="36">
        <f t="shared" si="42"/>
        <v>69.2</v>
      </c>
      <c r="H99" s="78">
        <f>G99/F99</f>
        <v>0.92266666666666675</v>
      </c>
      <c r="I99" s="36">
        <f t="shared" si="42"/>
        <v>5.7999999999999972</v>
      </c>
    </row>
    <row r="100" spans="1:9" ht="22.5" x14ac:dyDescent="0.2">
      <c r="A100" s="38" t="s">
        <v>58</v>
      </c>
      <c r="B100" s="33">
        <v>1</v>
      </c>
      <c r="C100" s="33">
        <v>13</v>
      </c>
      <c r="D100" s="34" t="s">
        <v>191</v>
      </c>
      <c r="E100" s="35" t="s">
        <v>59</v>
      </c>
      <c r="F100" s="36">
        <v>75</v>
      </c>
      <c r="G100" s="70">
        <v>69.2</v>
      </c>
      <c r="H100" s="78">
        <f t="shared" ref="H100:H107" si="43">G100/F100</f>
        <v>0.92266666666666675</v>
      </c>
      <c r="I100" s="59">
        <f>F100-G100</f>
        <v>5.7999999999999972</v>
      </c>
    </row>
    <row r="101" spans="1:9" ht="11.25" customHeight="1" x14ac:dyDescent="0.2">
      <c r="A101" s="32" t="s">
        <v>33</v>
      </c>
      <c r="B101" s="33">
        <v>2</v>
      </c>
      <c r="C101" s="33">
        <v>0</v>
      </c>
      <c r="D101" s="34" t="s">
        <v>56</v>
      </c>
      <c r="E101" s="35" t="s">
        <v>56</v>
      </c>
      <c r="F101" s="36">
        <f t="shared" ref="F101:I106" si="44">F102</f>
        <v>102.6</v>
      </c>
      <c r="G101" s="36">
        <f t="shared" si="44"/>
        <v>102.6</v>
      </c>
      <c r="H101" s="78">
        <f t="shared" si="43"/>
        <v>1</v>
      </c>
      <c r="I101" s="36">
        <f t="shared" si="44"/>
        <v>0</v>
      </c>
    </row>
    <row r="102" spans="1:9" ht="11.25" customHeight="1" x14ac:dyDescent="0.2">
      <c r="A102" s="32" t="s">
        <v>34</v>
      </c>
      <c r="B102" s="33">
        <v>2</v>
      </c>
      <c r="C102" s="33">
        <v>3</v>
      </c>
      <c r="D102" s="34" t="s">
        <v>56</v>
      </c>
      <c r="E102" s="35" t="s">
        <v>56</v>
      </c>
      <c r="F102" s="36">
        <f t="shared" si="44"/>
        <v>102.6</v>
      </c>
      <c r="G102" s="36">
        <f t="shared" si="44"/>
        <v>102.6</v>
      </c>
      <c r="H102" s="78">
        <f t="shared" si="43"/>
        <v>1</v>
      </c>
      <c r="I102" s="36">
        <f t="shared" si="44"/>
        <v>0</v>
      </c>
    </row>
    <row r="103" spans="1:9" ht="11.25" customHeight="1" x14ac:dyDescent="0.2">
      <c r="A103" s="37" t="s">
        <v>78</v>
      </c>
      <c r="B103" s="33">
        <v>2</v>
      </c>
      <c r="C103" s="33">
        <v>3</v>
      </c>
      <c r="D103" s="34">
        <v>5000000000</v>
      </c>
      <c r="E103" s="35" t="s">
        <v>56</v>
      </c>
      <c r="F103" s="36">
        <f t="shared" si="44"/>
        <v>102.6</v>
      </c>
      <c r="G103" s="36">
        <f t="shared" si="44"/>
        <v>102.6</v>
      </c>
      <c r="H103" s="78">
        <f t="shared" si="43"/>
        <v>1</v>
      </c>
      <c r="I103" s="36">
        <f t="shared" si="44"/>
        <v>0</v>
      </c>
    </row>
    <row r="104" spans="1:9" ht="31.5" customHeight="1" x14ac:dyDescent="0.2">
      <c r="A104" s="37" t="s">
        <v>133</v>
      </c>
      <c r="B104" s="33">
        <v>2</v>
      </c>
      <c r="C104" s="33">
        <v>3</v>
      </c>
      <c r="D104" s="34">
        <v>5000100000</v>
      </c>
      <c r="E104" s="35"/>
      <c r="F104" s="36">
        <f t="shared" si="44"/>
        <v>102.6</v>
      </c>
      <c r="G104" s="36">
        <f t="shared" si="44"/>
        <v>102.6</v>
      </c>
      <c r="H104" s="78">
        <f t="shared" si="43"/>
        <v>1</v>
      </c>
      <c r="I104" s="36">
        <f t="shared" si="44"/>
        <v>0</v>
      </c>
    </row>
    <row r="105" spans="1:9" ht="30.75" customHeight="1" x14ac:dyDescent="0.2">
      <c r="A105" s="37" t="s">
        <v>98</v>
      </c>
      <c r="B105" s="33">
        <v>2</v>
      </c>
      <c r="C105" s="33">
        <v>3</v>
      </c>
      <c r="D105" s="34">
        <v>5000151180</v>
      </c>
      <c r="E105" s="35" t="s">
        <v>56</v>
      </c>
      <c r="F105" s="36">
        <f t="shared" si="44"/>
        <v>102.6</v>
      </c>
      <c r="G105" s="36">
        <f t="shared" si="44"/>
        <v>102.6</v>
      </c>
      <c r="H105" s="78">
        <f t="shared" si="43"/>
        <v>1</v>
      </c>
      <c r="I105" s="36">
        <f t="shared" si="44"/>
        <v>0</v>
      </c>
    </row>
    <row r="106" spans="1:9" ht="50.25" customHeight="1" x14ac:dyDescent="0.2">
      <c r="A106" s="38" t="s">
        <v>60</v>
      </c>
      <c r="B106" s="33">
        <v>2</v>
      </c>
      <c r="C106" s="33">
        <v>3</v>
      </c>
      <c r="D106" s="34">
        <v>5000151180</v>
      </c>
      <c r="E106" s="35" t="s">
        <v>61</v>
      </c>
      <c r="F106" s="36">
        <f t="shared" si="44"/>
        <v>102.6</v>
      </c>
      <c r="G106" s="36">
        <f t="shared" si="44"/>
        <v>102.6</v>
      </c>
      <c r="H106" s="78">
        <f t="shared" si="43"/>
        <v>1</v>
      </c>
      <c r="I106" s="36">
        <f t="shared" si="44"/>
        <v>0</v>
      </c>
    </row>
    <row r="107" spans="1:9" ht="22.5" customHeight="1" x14ac:dyDescent="0.2">
      <c r="A107" s="38" t="s">
        <v>65</v>
      </c>
      <c r="B107" s="33">
        <v>2</v>
      </c>
      <c r="C107" s="33">
        <v>3</v>
      </c>
      <c r="D107" s="34">
        <v>5000151180</v>
      </c>
      <c r="E107" s="35" t="s">
        <v>66</v>
      </c>
      <c r="F107" s="36">
        <v>102.6</v>
      </c>
      <c r="G107" s="70">
        <v>102.6</v>
      </c>
      <c r="H107" s="78">
        <f t="shared" si="43"/>
        <v>1</v>
      </c>
      <c r="I107" s="59">
        <f>F107-G107</f>
        <v>0</v>
      </c>
    </row>
    <row r="108" spans="1:9" ht="11.25" customHeight="1" x14ac:dyDescent="0.2">
      <c r="A108" s="32" t="s">
        <v>35</v>
      </c>
      <c r="B108" s="33">
        <v>3</v>
      </c>
      <c r="C108" s="33">
        <v>0</v>
      </c>
      <c r="D108" s="34" t="s">
        <v>56</v>
      </c>
      <c r="E108" s="35" t="s">
        <v>56</v>
      </c>
      <c r="F108" s="36">
        <f>F109+F116+F128</f>
        <v>77.3</v>
      </c>
      <c r="G108" s="36">
        <f t="shared" ref="G108:I108" si="45">G109+G116+G128</f>
        <v>77.3</v>
      </c>
      <c r="H108" s="78">
        <f>G108/F108</f>
        <v>1</v>
      </c>
      <c r="I108" s="36">
        <f t="shared" si="45"/>
        <v>0</v>
      </c>
    </row>
    <row r="109" spans="1:9" ht="11.25" customHeight="1" x14ac:dyDescent="0.2">
      <c r="A109" s="32" t="s">
        <v>36</v>
      </c>
      <c r="B109" s="33">
        <v>3</v>
      </c>
      <c r="C109" s="33">
        <v>4</v>
      </c>
      <c r="D109" s="34" t="s">
        <v>56</v>
      </c>
      <c r="E109" s="35" t="s">
        <v>56</v>
      </c>
      <c r="F109" s="36">
        <f t="shared" ref="F109:I114" si="46">F110</f>
        <v>40</v>
      </c>
      <c r="G109" s="36">
        <f t="shared" si="46"/>
        <v>40</v>
      </c>
      <c r="H109" s="78">
        <f t="shared" ref="H109:H170" si="47">G109/F109</f>
        <v>1</v>
      </c>
      <c r="I109" s="36">
        <f t="shared" si="46"/>
        <v>0</v>
      </c>
    </row>
    <row r="110" spans="1:9" ht="33.75" customHeight="1" x14ac:dyDescent="0.2">
      <c r="A110" s="37" t="s">
        <v>226</v>
      </c>
      <c r="B110" s="33">
        <v>3</v>
      </c>
      <c r="C110" s="33">
        <v>4</v>
      </c>
      <c r="D110" s="34">
        <v>1000000000</v>
      </c>
      <c r="E110" s="35"/>
      <c r="F110" s="36">
        <f t="shared" si="46"/>
        <v>40</v>
      </c>
      <c r="G110" s="36">
        <f t="shared" si="46"/>
        <v>40</v>
      </c>
      <c r="H110" s="78">
        <f t="shared" si="47"/>
        <v>1</v>
      </c>
      <c r="I110" s="36">
        <f t="shared" si="46"/>
        <v>0</v>
      </c>
    </row>
    <row r="111" spans="1:9" ht="21" customHeight="1" x14ac:dyDescent="0.2">
      <c r="A111" s="32" t="s">
        <v>74</v>
      </c>
      <c r="B111" s="33">
        <v>3</v>
      </c>
      <c r="C111" s="33">
        <v>4</v>
      </c>
      <c r="D111" s="34">
        <v>1010000000</v>
      </c>
      <c r="E111" s="35"/>
      <c r="F111" s="36">
        <f t="shared" si="46"/>
        <v>40</v>
      </c>
      <c r="G111" s="36">
        <f t="shared" si="46"/>
        <v>40</v>
      </c>
      <c r="H111" s="78">
        <f t="shared" si="47"/>
        <v>1</v>
      </c>
      <c r="I111" s="36">
        <f t="shared" si="46"/>
        <v>0</v>
      </c>
    </row>
    <row r="112" spans="1:9" ht="34.5" customHeight="1" x14ac:dyDescent="0.2">
      <c r="A112" s="38" t="s">
        <v>99</v>
      </c>
      <c r="B112" s="33">
        <v>3</v>
      </c>
      <c r="C112" s="33">
        <v>4</v>
      </c>
      <c r="D112" s="34">
        <v>1010800000</v>
      </c>
      <c r="E112" s="35"/>
      <c r="F112" s="36">
        <f t="shared" si="46"/>
        <v>40</v>
      </c>
      <c r="G112" s="36">
        <f t="shared" si="46"/>
        <v>40</v>
      </c>
      <c r="H112" s="78">
        <f t="shared" si="47"/>
        <v>1</v>
      </c>
      <c r="I112" s="36">
        <f t="shared" si="46"/>
        <v>0</v>
      </c>
    </row>
    <row r="113" spans="1:9" ht="47.25" customHeight="1" x14ac:dyDescent="0.2">
      <c r="A113" s="38" t="s">
        <v>142</v>
      </c>
      <c r="B113" s="33">
        <v>3</v>
      </c>
      <c r="C113" s="33">
        <v>4</v>
      </c>
      <c r="D113" s="34" t="s">
        <v>140</v>
      </c>
      <c r="E113" s="35"/>
      <c r="F113" s="36">
        <f t="shared" si="46"/>
        <v>40</v>
      </c>
      <c r="G113" s="36">
        <f t="shared" si="46"/>
        <v>40</v>
      </c>
      <c r="H113" s="78">
        <f t="shared" si="47"/>
        <v>1</v>
      </c>
      <c r="I113" s="36">
        <f t="shared" si="46"/>
        <v>0</v>
      </c>
    </row>
    <row r="114" spans="1:9" ht="24" customHeight="1" x14ac:dyDescent="0.2">
      <c r="A114" s="38" t="s">
        <v>141</v>
      </c>
      <c r="B114" s="33">
        <v>3</v>
      </c>
      <c r="C114" s="33">
        <v>4</v>
      </c>
      <c r="D114" s="34" t="s">
        <v>140</v>
      </c>
      <c r="E114" s="35">
        <v>200</v>
      </c>
      <c r="F114" s="36">
        <f t="shared" si="46"/>
        <v>40</v>
      </c>
      <c r="G114" s="36">
        <f t="shared" si="46"/>
        <v>40</v>
      </c>
      <c r="H114" s="78">
        <f t="shared" si="47"/>
        <v>1</v>
      </c>
      <c r="I114" s="36">
        <f t="shared" si="46"/>
        <v>0</v>
      </c>
    </row>
    <row r="115" spans="1:9" ht="22.5" x14ac:dyDescent="0.2">
      <c r="A115" s="38" t="s">
        <v>58</v>
      </c>
      <c r="B115" s="33">
        <v>3</v>
      </c>
      <c r="C115" s="33">
        <v>4</v>
      </c>
      <c r="D115" s="34" t="s">
        <v>140</v>
      </c>
      <c r="E115" s="35">
        <v>240</v>
      </c>
      <c r="F115" s="36">
        <v>40</v>
      </c>
      <c r="G115" s="70">
        <v>40</v>
      </c>
      <c r="H115" s="78">
        <f t="shared" si="47"/>
        <v>1</v>
      </c>
      <c r="I115" s="59">
        <f>F115-G115</f>
        <v>0</v>
      </c>
    </row>
    <row r="116" spans="1:9" ht="22.5" customHeight="1" x14ac:dyDescent="0.2">
      <c r="A116" s="32" t="s">
        <v>44</v>
      </c>
      <c r="B116" s="33">
        <v>3</v>
      </c>
      <c r="C116" s="33">
        <v>9</v>
      </c>
      <c r="D116" s="34" t="s">
        <v>56</v>
      </c>
      <c r="E116" s="35" t="s">
        <v>56</v>
      </c>
      <c r="F116" s="36">
        <f>F117</f>
        <v>4</v>
      </c>
      <c r="G116" s="36">
        <f t="shared" ref="G116:I116" si="48">G117</f>
        <v>4</v>
      </c>
      <c r="H116" s="78">
        <f t="shared" si="47"/>
        <v>1</v>
      </c>
      <c r="I116" s="36">
        <f t="shared" si="48"/>
        <v>0</v>
      </c>
    </row>
    <row r="117" spans="1:9" ht="37.5" customHeight="1" x14ac:dyDescent="0.2">
      <c r="A117" s="37" t="s">
        <v>173</v>
      </c>
      <c r="B117" s="33">
        <v>3</v>
      </c>
      <c r="C117" s="33">
        <v>9</v>
      </c>
      <c r="D117" s="34">
        <v>1100000000</v>
      </c>
      <c r="E117" s="35" t="s">
        <v>56</v>
      </c>
      <c r="F117" s="36">
        <f>F118+F123</f>
        <v>4</v>
      </c>
      <c r="G117" s="36">
        <f t="shared" ref="G117:I117" si="49">G118+G123</f>
        <v>4</v>
      </c>
      <c r="H117" s="78">
        <f t="shared" si="47"/>
        <v>1</v>
      </c>
      <c r="I117" s="36">
        <f t="shared" si="49"/>
        <v>0</v>
      </c>
    </row>
    <row r="118" spans="1:9" ht="33.75" customHeight="1" x14ac:dyDescent="0.2">
      <c r="A118" s="37" t="s">
        <v>75</v>
      </c>
      <c r="B118" s="33">
        <v>3</v>
      </c>
      <c r="C118" s="33">
        <v>9</v>
      </c>
      <c r="D118" s="34">
        <v>1110000000</v>
      </c>
      <c r="E118" s="35" t="s">
        <v>56</v>
      </c>
      <c r="F118" s="36">
        <f>F119</f>
        <v>2</v>
      </c>
      <c r="G118" s="36">
        <f t="shared" ref="G118:I121" si="50">G119</f>
        <v>2</v>
      </c>
      <c r="H118" s="78">
        <f t="shared" si="47"/>
        <v>1</v>
      </c>
      <c r="I118" s="36">
        <f t="shared" si="50"/>
        <v>0</v>
      </c>
    </row>
    <row r="119" spans="1:9" ht="39" customHeight="1" x14ac:dyDescent="0.2">
      <c r="A119" s="37" t="s">
        <v>100</v>
      </c>
      <c r="B119" s="33">
        <v>3</v>
      </c>
      <c r="C119" s="33">
        <v>9</v>
      </c>
      <c r="D119" s="34">
        <v>1110100000</v>
      </c>
      <c r="E119" s="35" t="s">
        <v>56</v>
      </c>
      <c r="F119" s="36">
        <f>F120</f>
        <v>2</v>
      </c>
      <c r="G119" s="36">
        <f t="shared" si="50"/>
        <v>2</v>
      </c>
      <c r="H119" s="78">
        <f t="shared" si="47"/>
        <v>1</v>
      </c>
      <c r="I119" s="36">
        <f t="shared" si="50"/>
        <v>0</v>
      </c>
    </row>
    <row r="120" spans="1:9" ht="39" customHeight="1" x14ac:dyDescent="0.2">
      <c r="A120" s="37" t="s">
        <v>97</v>
      </c>
      <c r="B120" s="33">
        <v>3</v>
      </c>
      <c r="C120" s="33">
        <v>9</v>
      </c>
      <c r="D120" s="34">
        <v>1110199990</v>
      </c>
      <c r="E120" s="35"/>
      <c r="F120" s="36">
        <f>F121</f>
        <v>2</v>
      </c>
      <c r="G120" s="36">
        <f t="shared" si="50"/>
        <v>2</v>
      </c>
      <c r="H120" s="78">
        <f t="shared" si="47"/>
        <v>1</v>
      </c>
      <c r="I120" s="36">
        <f t="shared" si="50"/>
        <v>0</v>
      </c>
    </row>
    <row r="121" spans="1:9" ht="22.5" customHeight="1" x14ac:dyDescent="0.2">
      <c r="A121" s="38" t="s">
        <v>141</v>
      </c>
      <c r="B121" s="33">
        <v>3</v>
      </c>
      <c r="C121" s="33">
        <v>9</v>
      </c>
      <c r="D121" s="34">
        <v>1110199990</v>
      </c>
      <c r="E121" s="35" t="s">
        <v>57</v>
      </c>
      <c r="F121" s="36">
        <f>F122</f>
        <v>2</v>
      </c>
      <c r="G121" s="36">
        <f t="shared" si="50"/>
        <v>2</v>
      </c>
      <c r="H121" s="78">
        <f t="shared" si="47"/>
        <v>1</v>
      </c>
      <c r="I121" s="36">
        <f t="shared" si="50"/>
        <v>0</v>
      </c>
    </row>
    <row r="122" spans="1:9" ht="22.5" x14ac:dyDescent="0.2">
      <c r="A122" s="38" t="s">
        <v>58</v>
      </c>
      <c r="B122" s="33">
        <v>3</v>
      </c>
      <c r="C122" s="33">
        <v>9</v>
      </c>
      <c r="D122" s="34">
        <v>1110199990</v>
      </c>
      <c r="E122" s="35" t="s">
        <v>59</v>
      </c>
      <c r="F122" s="36">
        <v>2</v>
      </c>
      <c r="G122" s="70">
        <v>2</v>
      </c>
      <c r="H122" s="78">
        <f t="shared" si="47"/>
        <v>1</v>
      </c>
      <c r="I122" s="59">
        <f>F122-G122</f>
        <v>0</v>
      </c>
    </row>
    <row r="123" spans="1:9" ht="11.25" customHeight="1" x14ac:dyDescent="0.2">
      <c r="A123" s="37" t="s">
        <v>76</v>
      </c>
      <c r="B123" s="33">
        <v>3</v>
      </c>
      <c r="C123" s="33">
        <v>9</v>
      </c>
      <c r="D123" s="34">
        <v>1120000000</v>
      </c>
      <c r="E123" s="35" t="s">
        <v>56</v>
      </c>
      <c r="F123" s="36">
        <f>F124</f>
        <v>2</v>
      </c>
      <c r="G123" s="36">
        <f t="shared" ref="G123:I126" si="51">G124</f>
        <v>2</v>
      </c>
      <c r="H123" s="78">
        <f t="shared" si="47"/>
        <v>1</v>
      </c>
      <c r="I123" s="36">
        <f t="shared" si="51"/>
        <v>0</v>
      </c>
    </row>
    <row r="124" spans="1:9" ht="24" customHeight="1" x14ac:dyDescent="0.2">
      <c r="A124" s="37" t="s">
        <v>121</v>
      </c>
      <c r="B124" s="33">
        <v>3</v>
      </c>
      <c r="C124" s="33">
        <v>9</v>
      </c>
      <c r="D124" s="34">
        <v>1120200000</v>
      </c>
      <c r="E124" s="35" t="s">
        <v>56</v>
      </c>
      <c r="F124" s="36">
        <f>F125</f>
        <v>2</v>
      </c>
      <c r="G124" s="36">
        <f t="shared" si="51"/>
        <v>2</v>
      </c>
      <c r="H124" s="78">
        <f t="shared" si="47"/>
        <v>1</v>
      </c>
      <c r="I124" s="36">
        <f t="shared" si="51"/>
        <v>0</v>
      </c>
    </row>
    <row r="125" spans="1:9" ht="24" customHeight="1" x14ac:dyDescent="0.2">
      <c r="A125" s="37" t="s">
        <v>97</v>
      </c>
      <c r="B125" s="33">
        <v>3</v>
      </c>
      <c r="C125" s="33">
        <v>9</v>
      </c>
      <c r="D125" s="34">
        <v>1120299990</v>
      </c>
      <c r="E125" s="35"/>
      <c r="F125" s="36">
        <f>F126</f>
        <v>2</v>
      </c>
      <c r="G125" s="36">
        <f t="shared" si="51"/>
        <v>2</v>
      </c>
      <c r="H125" s="78">
        <f t="shared" si="47"/>
        <v>1</v>
      </c>
      <c r="I125" s="36">
        <f t="shared" si="51"/>
        <v>0</v>
      </c>
    </row>
    <row r="126" spans="1:9" ht="22.5" customHeight="1" x14ac:dyDescent="0.2">
      <c r="A126" s="38" t="s">
        <v>141</v>
      </c>
      <c r="B126" s="33">
        <v>3</v>
      </c>
      <c r="C126" s="33">
        <v>9</v>
      </c>
      <c r="D126" s="34">
        <v>1120299990</v>
      </c>
      <c r="E126" s="35" t="s">
        <v>57</v>
      </c>
      <c r="F126" s="36">
        <f>F127</f>
        <v>2</v>
      </c>
      <c r="G126" s="36">
        <f t="shared" si="51"/>
        <v>2</v>
      </c>
      <c r="H126" s="78">
        <f t="shared" si="47"/>
        <v>1</v>
      </c>
      <c r="I126" s="36">
        <f t="shared" si="51"/>
        <v>0</v>
      </c>
    </row>
    <row r="127" spans="1:9" ht="22.5" x14ac:dyDescent="0.2">
      <c r="A127" s="38" t="s">
        <v>58</v>
      </c>
      <c r="B127" s="33">
        <v>3</v>
      </c>
      <c r="C127" s="33">
        <v>9</v>
      </c>
      <c r="D127" s="34">
        <v>1120299990</v>
      </c>
      <c r="E127" s="35" t="s">
        <v>59</v>
      </c>
      <c r="F127" s="36">
        <v>2</v>
      </c>
      <c r="G127" s="70">
        <v>2</v>
      </c>
      <c r="H127" s="78">
        <f t="shared" si="47"/>
        <v>1</v>
      </c>
      <c r="I127" s="59">
        <f>F127-G127</f>
        <v>0</v>
      </c>
    </row>
    <row r="128" spans="1:9" ht="24" customHeight="1" x14ac:dyDescent="0.2">
      <c r="A128" s="38" t="s">
        <v>101</v>
      </c>
      <c r="B128" s="33">
        <v>3</v>
      </c>
      <c r="C128" s="33">
        <v>14</v>
      </c>
      <c r="D128" s="34"/>
      <c r="E128" s="35"/>
      <c r="F128" s="36">
        <f>F129</f>
        <v>33.299999999999997</v>
      </c>
      <c r="G128" s="36">
        <f t="shared" ref="G128:I130" si="52">G129</f>
        <v>33.299999999999997</v>
      </c>
      <c r="H128" s="78">
        <f t="shared" si="47"/>
        <v>1</v>
      </c>
      <c r="I128" s="36">
        <f t="shared" si="52"/>
        <v>0</v>
      </c>
    </row>
    <row r="129" spans="1:9" ht="45.75" customHeight="1" x14ac:dyDescent="0.2">
      <c r="A129" s="37" t="s">
        <v>226</v>
      </c>
      <c r="B129" s="33">
        <v>3</v>
      </c>
      <c r="C129" s="33">
        <v>14</v>
      </c>
      <c r="D129" s="34">
        <v>1000000000</v>
      </c>
      <c r="E129" s="35"/>
      <c r="F129" s="36">
        <f>F130</f>
        <v>33.299999999999997</v>
      </c>
      <c r="G129" s="36">
        <f t="shared" si="52"/>
        <v>33.299999999999997</v>
      </c>
      <c r="H129" s="78">
        <f t="shared" si="47"/>
        <v>1</v>
      </c>
      <c r="I129" s="36">
        <f t="shared" si="52"/>
        <v>0</v>
      </c>
    </row>
    <row r="130" spans="1:9" ht="11.25" customHeight="1" x14ac:dyDescent="0.2">
      <c r="A130" s="38" t="s">
        <v>74</v>
      </c>
      <c r="B130" s="33">
        <v>3</v>
      </c>
      <c r="C130" s="33">
        <v>14</v>
      </c>
      <c r="D130" s="34">
        <v>1010000000</v>
      </c>
      <c r="E130" s="35"/>
      <c r="F130" s="36">
        <f>F131</f>
        <v>33.299999999999997</v>
      </c>
      <c r="G130" s="36">
        <f t="shared" si="52"/>
        <v>33.299999999999997</v>
      </c>
      <c r="H130" s="78">
        <f t="shared" si="47"/>
        <v>1</v>
      </c>
      <c r="I130" s="36">
        <f t="shared" si="52"/>
        <v>0</v>
      </c>
    </row>
    <row r="131" spans="1:9" ht="24.75" customHeight="1" x14ac:dyDescent="0.2">
      <c r="A131" s="38" t="s">
        <v>102</v>
      </c>
      <c r="B131" s="33">
        <v>3</v>
      </c>
      <c r="C131" s="33">
        <v>14</v>
      </c>
      <c r="D131" s="34">
        <v>1010300000</v>
      </c>
      <c r="E131" s="35"/>
      <c r="F131" s="36">
        <f>F132+F135</f>
        <v>33.299999999999997</v>
      </c>
      <c r="G131" s="36">
        <f t="shared" ref="G131:I131" si="53">G132+G135</f>
        <v>33.299999999999997</v>
      </c>
      <c r="H131" s="78">
        <f t="shared" si="47"/>
        <v>1</v>
      </c>
      <c r="I131" s="36">
        <f t="shared" si="53"/>
        <v>0</v>
      </c>
    </row>
    <row r="132" spans="1:9" ht="18.75" customHeight="1" x14ac:dyDescent="0.2">
      <c r="A132" s="38" t="s">
        <v>208</v>
      </c>
      <c r="B132" s="33">
        <v>3</v>
      </c>
      <c r="C132" s="33">
        <v>14</v>
      </c>
      <c r="D132" s="34">
        <v>1010382300</v>
      </c>
      <c r="E132" s="35"/>
      <c r="F132" s="36">
        <f>F133</f>
        <v>23.3</v>
      </c>
      <c r="G132" s="36">
        <f t="shared" ref="G132:I132" si="54">G133</f>
        <v>23.3</v>
      </c>
      <c r="H132" s="78">
        <f t="shared" si="47"/>
        <v>1</v>
      </c>
      <c r="I132" s="36">
        <f t="shared" si="54"/>
        <v>0</v>
      </c>
    </row>
    <row r="133" spans="1:9" ht="43.5" customHeight="1" x14ac:dyDescent="0.2">
      <c r="A133" s="38" t="s">
        <v>60</v>
      </c>
      <c r="B133" s="33">
        <v>3</v>
      </c>
      <c r="C133" s="33">
        <v>14</v>
      </c>
      <c r="D133" s="34">
        <v>1010382300</v>
      </c>
      <c r="E133" s="35">
        <v>100</v>
      </c>
      <c r="F133" s="36">
        <f>+F134</f>
        <v>23.3</v>
      </c>
      <c r="G133" s="36">
        <f t="shared" ref="G133:I133" si="55">+G134</f>
        <v>23.3</v>
      </c>
      <c r="H133" s="78">
        <f t="shared" si="47"/>
        <v>1</v>
      </c>
      <c r="I133" s="36">
        <f t="shared" si="55"/>
        <v>0</v>
      </c>
    </row>
    <row r="134" spans="1:9" ht="34.5" customHeight="1" x14ac:dyDescent="0.2">
      <c r="A134" s="38" t="s">
        <v>65</v>
      </c>
      <c r="B134" s="33">
        <v>3</v>
      </c>
      <c r="C134" s="33">
        <v>14</v>
      </c>
      <c r="D134" s="34">
        <v>1010382300</v>
      </c>
      <c r="E134" s="35">
        <v>120</v>
      </c>
      <c r="F134" s="36">
        <v>23.3</v>
      </c>
      <c r="G134" s="70">
        <v>23.3</v>
      </c>
      <c r="H134" s="78">
        <f t="shared" si="47"/>
        <v>1</v>
      </c>
      <c r="I134" s="59">
        <f>F134-G134</f>
        <v>0</v>
      </c>
    </row>
    <row r="135" spans="1:9" ht="32.25" customHeight="1" x14ac:dyDescent="0.2">
      <c r="A135" s="38" t="s">
        <v>211</v>
      </c>
      <c r="B135" s="33">
        <v>3</v>
      </c>
      <c r="C135" s="33">
        <v>14</v>
      </c>
      <c r="D135" s="34" t="s">
        <v>178</v>
      </c>
      <c r="E135" s="35"/>
      <c r="F135" s="39">
        <f>F136+F138</f>
        <v>10</v>
      </c>
      <c r="G135" s="39">
        <f t="shared" ref="G135:I135" si="56">G136+G138</f>
        <v>10</v>
      </c>
      <c r="H135" s="78">
        <f t="shared" si="47"/>
        <v>1</v>
      </c>
      <c r="I135" s="39">
        <f t="shared" si="56"/>
        <v>0</v>
      </c>
    </row>
    <row r="136" spans="1:9" ht="42" customHeight="1" x14ac:dyDescent="0.2">
      <c r="A136" s="38" t="s">
        <v>60</v>
      </c>
      <c r="B136" s="33">
        <v>3</v>
      </c>
      <c r="C136" s="33">
        <v>14</v>
      </c>
      <c r="D136" s="34" t="s">
        <v>178</v>
      </c>
      <c r="E136" s="35">
        <v>100</v>
      </c>
      <c r="F136" s="39">
        <f>F137</f>
        <v>6.7</v>
      </c>
      <c r="G136" s="39">
        <f t="shared" ref="G136:I136" si="57">G137</f>
        <v>6.7</v>
      </c>
      <c r="H136" s="78">
        <f t="shared" si="47"/>
        <v>1</v>
      </c>
      <c r="I136" s="39">
        <f t="shared" si="57"/>
        <v>0</v>
      </c>
    </row>
    <row r="137" spans="1:9" ht="27" customHeight="1" x14ac:dyDescent="0.2">
      <c r="A137" s="38" t="s">
        <v>65</v>
      </c>
      <c r="B137" s="33">
        <v>3</v>
      </c>
      <c r="C137" s="33">
        <v>14</v>
      </c>
      <c r="D137" s="34" t="s">
        <v>178</v>
      </c>
      <c r="E137" s="35">
        <v>120</v>
      </c>
      <c r="F137" s="36">
        <v>6.7</v>
      </c>
      <c r="G137" s="68">
        <v>6.7</v>
      </c>
      <c r="H137" s="78">
        <f t="shared" si="47"/>
        <v>1</v>
      </c>
      <c r="I137" s="59">
        <f>F137-G137</f>
        <v>0</v>
      </c>
    </row>
    <row r="138" spans="1:9" ht="27" customHeight="1" x14ac:dyDescent="0.2">
      <c r="A138" s="38" t="s">
        <v>141</v>
      </c>
      <c r="B138" s="33">
        <v>3</v>
      </c>
      <c r="C138" s="33">
        <v>14</v>
      </c>
      <c r="D138" s="34" t="s">
        <v>178</v>
      </c>
      <c r="E138" s="35">
        <v>200</v>
      </c>
      <c r="F138" s="39">
        <f>F139</f>
        <v>3.3</v>
      </c>
      <c r="G138" s="39">
        <f t="shared" ref="G138:I138" si="58">G139</f>
        <v>3.3</v>
      </c>
      <c r="H138" s="78">
        <f t="shared" si="47"/>
        <v>1</v>
      </c>
      <c r="I138" s="39">
        <f t="shared" si="58"/>
        <v>0</v>
      </c>
    </row>
    <row r="139" spans="1:9" ht="27" customHeight="1" x14ac:dyDescent="0.2">
      <c r="A139" s="38" t="s">
        <v>58</v>
      </c>
      <c r="B139" s="33">
        <v>3</v>
      </c>
      <c r="C139" s="33">
        <v>14</v>
      </c>
      <c r="D139" s="34" t="s">
        <v>178</v>
      </c>
      <c r="E139" s="35">
        <v>240</v>
      </c>
      <c r="F139" s="36">
        <v>3.3</v>
      </c>
      <c r="G139" s="68">
        <v>3.3</v>
      </c>
      <c r="H139" s="78">
        <f t="shared" si="47"/>
        <v>1</v>
      </c>
      <c r="I139" s="59">
        <f>F139-G139</f>
        <v>0</v>
      </c>
    </row>
    <row r="140" spans="1:9" ht="11.25" customHeight="1" x14ac:dyDescent="0.2">
      <c r="A140" s="32" t="s">
        <v>37</v>
      </c>
      <c r="B140" s="33">
        <v>4</v>
      </c>
      <c r="C140" s="44">
        <v>0</v>
      </c>
      <c r="D140" s="34" t="s">
        <v>56</v>
      </c>
      <c r="E140" s="35" t="s">
        <v>56</v>
      </c>
      <c r="F140" s="45">
        <f>F161+F141+F154+F168</f>
        <v>2421.6000000000004</v>
      </c>
      <c r="G140" s="45">
        <f>G161+G141+G154+G168</f>
        <v>810.17000000000007</v>
      </c>
      <c r="H140" s="78">
        <f t="shared" si="47"/>
        <v>0.33455979517674261</v>
      </c>
      <c r="I140" s="45">
        <f>I161+I141+I154+I168</f>
        <v>1611.43</v>
      </c>
    </row>
    <row r="141" spans="1:9" ht="11.25" customHeight="1" x14ac:dyDescent="0.2">
      <c r="A141" s="32" t="s">
        <v>179</v>
      </c>
      <c r="B141" s="33">
        <v>4</v>
      </c>
      <c r="C141" s="33">
        <v>1</v>
      </c>
      <c r="D141" s="34"/>
      <c r="E141" s="35"/>
      <c r="F141" s="45">
        <f>F142</f>
        <v>265.2</v>
      </c>
      <c r="G141" s="45">
        <f t="shared" ref="G141:I143" si="59">G142</f>
        <v>255.07</v>
      </c>
      <c r="H141" s="78">
        <f t="shared" si="47"/>
        <v>0.96180241327300153</v>
      </c>
      <c r="I141" s="45">
        <f t="shared" si="59"/>
        <v>10.130000000000024</v>
      </c>
    </row>
    <row r="142" spans="1:9" ht="36.75" customHeight="1" x14ac:dyDescent="0.2">
      <c r="A142" s="32" t="s">
        <v>207</v>
      </c>
      <c r="B142" s="33">
        <v>4</v>
      </c>
      <c r="C142" s="33">
        <v>1</v>
      </c>
      <c r="D142" s="34" t="s">
        <v>143</v>
      </c>
      <c r="E142" s="35"/>
      <c r="F142" s="45">
        <f>F143</f>
        <v>265.2</v>
      </c>
      <c r="G142" s="45">
        <f t="shared" si="59"/>
        <v>255.07</v>
      </c>
      <c r="H142" s="78">
        <f t="shared" si="47"/>
        <v>0.96180241327300153</v>
      </c>
      <c r="I142" s="45">
        <f t="shared" si="59"/>
        <v>10.130000000000024</v>
      </c>
    </row>
    <row r="143" spans="1:9" ht="11.25" customHeight="1" x14ac:dyDescent="0.2">
      <c r="A143" s="32" t="s">
        <v>115</v>
      </c>
      <c r="B143" s="33">
        <v>4</v>
      </c>
      <c r="C143" s="33">
        <v>1</v>
      </c>
      <c r="D143" s="34" t="s">
        <v>144</v>
      </c>
      <c r="E143" s="35"/>
      <c r="F143" s="45">
        <f>F144</f>
        <v>265.2</v>
      </c>
      <c r="G143" s="45">
        <f t="shared" si="59"/>
        <v>255.07</v>
      </c>
      <c r="H143" s="78">
        <f t="shared" si="47"/>
        <v>0.96180241327300153</v>
      </c>
      <c r="I143" s="45">
        <f t="shared" si="59"/>
        <v>10.130000000000024</v>
      </c>
    </row>
    <row r="144" spans="1:9" ht="24" customHeight="1" x14ac:dyDescent="0.2">
      <c r="A144" s="32" t="s">
        <v>116</v>
      </c>
      <c r="B144" s="33">
        <v>4</v>
      </c>
      <c r="C144" s="33">
        <v>1</v>
      </c>
      <c r="D144" s="34" t="s">
        <v>145</v>
      </c>
      <c r="E144" s="35"/>
      <c r="F144" s="45">
        <f>F148+F151+F145</f>
        <v>265.2</v>
      </c>
      <c r="G144" s="45">
        <f>G148+G151+G145</f>
        <v>255.07</v>
      </c>
      <c r="H144" s="78">
        <f t="shared" si="47"/>
        <v>0.96180241327300153</v>
      </c>
      <c r="I144" s="45">
        <f>I148+I151+I145</f>
        <v>10.130000000000024</v>
      </c>
    </row>
    <row r="145" spans="1:9" ht="24" customHeight="1" x14ac:dyDescent="0.2">
      <c r="A145" s="38" t="s">
        <v>180</v>
      </c>
      <c r="B145" s="33">
        <v>4</v>
      </c>
      <c r="C145" s="33">
        <v>1</v>
      </c>
      <c r="D145" s="34" t="s">
        <v>181</v>
      </c>
      <c r="E145" s="35"/>
      <c r="F145" s="36">
        <f>F146</f>
        <v>234.3</v>
      </c>
      <c r="G145" s="36">
        <f t="shared" ref="G145:I145" si="60">G146</f>
        <v>234.17</v>
      </c>
      <c r="H145" s="36">
        <f t="shared" si="60"/>
        <v>0.99944515578318383</v>
      </c>
      <c r="I145" s="36">
        <f t="shared" si="60"/>
        <v>0.13000000000002387</v>
      </c>
    </row>
    <row r="146" spans="1:9" ht="44.25" customHeight="1" x14ac:dyDescent="0.2">
      <c r="A146" s="38" t="s">
        <v>60</v>
      </c>
      <c r="B146" s="33">
        <v>4</v>
      </c>
      <c r="C146" s="33">
        <v>1</v>
      </c>
      <c r="D146" s="34" t="s">
        <v>181</v>
      </c>
      <c r="E146" s="35">
        <v>100</v>
      </c>
      <c r="F146" s="36">
        <f>F147</f>
        <v>234.3</v>
      </c>
      <c r="G146" s="36">
        <f t="shared" ref="G146:I146" si="61">G147</f>
        <v>234.17</v>
      </c>
      <c r="H146" s="78">
        <f t="shared" si="47"/>
        <v>0.99944515578318383</v>
      </c>
      <c r="I146" s="36">
        <f t="shared" si="61"/>
        <v>0.13000000000002387</v>
      </c>
    </row>
    <row r="147" spans="1:9" ht="24" customHeight="1" x14ac:dyDescent="0.2">
      <c r="A147" s="38" t="s">
        <v>62</v>
      </c>
      <c r="B147" s="33">
        <v>4</v>
      </c>
      <c r="C147" s="33">
        <v>1</v>
      </c>
      <c r="D147" s="34" t="s">
        <v>181</v>
      </c>
      <c r="E147" s="35">
        <v>110</v>
      </c>
      <c r="F147" s="36">
        <v>234.3</v>
      </c>
      <c r="G147" s="70">
        <v>234.17</v>
      </c>
      <c r="H147" s="78">
        <f t="shared" si="47"/>
        <v>0.99944515578318383</v>
      </c>
      <c r="I147" s="59">
        <f>F147-G147</f>
        <v>0.13000000000002387</v>
      </c>
    </row>
    <row r="148" spans="1:9" ht="36" customHeight="1" x14ac:dyDescent="0.2">
      <c r="A148" s="5" t="s">
        <v>125</v>
      </c>
      <c r="B148" s="33">
        <v>4</v>
      </c>
      <c r="C148" s="33">
        <v>1</v>
      </c>
      <c r="D148" s="34" t="s">
        <v>146</v>
      </c>
      <c r="E148" s="35"/>
      <c r="F148" s="36">
        <f t="shared" ref="F148:I149" si="62">F149</f>
        <v>20.9</v>
      </c>
      <c r="G148" s="36">
        <f t="shared" si="62"/>
        <v>20.9</v>
      </c>
      <c r="H148" s="78">
        <f t="shared" si="47"/>
        <v>1</v>
      </c>
      <c r="I148" s="36">
        <f t="shared" si="62"/>
        <v>0</v>
      </c>
    </row>
    <row r="149" spans="1:9" ht="48" customHeight="1" x14ac:dyDescent="0.2">
      <c r="A149" s="38" t="s">
        <v>60</v>
      </c>
      <c r="B149" s="33">
        <v>4</v>
      </c>
      <c r="C149" s="33">
        <v>1</v>
      </c>
      <c r="D149" s="34" t="s">
        <v>146</v>
      </c>
      <c r="E149" s="35">
        <v>100</v>
      </c>
      <c r="F149" s="36">
        <f t="shared" si="62"/>
        <v>20.9</v>
      </c>
      <c r="G149" s="36">
        <f t="shared" si="62"/>
        <v>20.9</v>
      </c>
      <c r="H149" s="78">
        <f t="shared" si="47"/>
        <v>1</v>
      </c>
      <c r="I149" s="36">
        <f t="shared" si="62"/>
        <v>0</v>
      </c>
    </row>
    <row r="150" spans="1:9" ht="11.25" customHeight="1" x14ac:dyDescent="0.2">
      <c r="A150" s="38" t="s">
        <v>62</v>
      </c>
      <c r="B150" s="33">
        <v>4</v>
      </c>
      <c r="C150" s="33">
        <v>1</v>
      </c>
      <c r="D150" s="34" t="s">
        <v>146</v>
      </c>
      <c r="E150" s="35">
        <v>110</v>
      </c>
      <c r="F150" s="36">
        <v>20.9</v>
      </c>
      <c r="G150" s="70">
        <v>20.9</v>
      </c>
      <c r="H150" s="78">
        <f t="shared" si="47"/>
        <v>1</v>
      </c>
      <c r="I150" s="59">
        <f>F150-G150</f>
        <v>0</v>
      </c>
    </row>
    <row r="151" spans="1:9" ht="39" customHeight="1" x14ac:dyDescent="0.2">
      <c r="A151" s="38" t="s">
        <v>182</v>
      </c>
      <c r="B151" s="33">
        <v>4</v>
      </c>
      <c r="C151" s="33">
        <v>1</v>
      </c>
      <c r="D151" s="34" t="s">
        <v>183</v>
      </c>
      <c r="E151" s="35"/>
      <c r="F151" s="36">
        <f>F152</f>
        <v>10</v>
      </c>
      <c r="G151" s="36">
        <f t="shared" ref="G151:I152" si="63">G152</f>
        <v>0</v>
      </c>
      <c r="H151" s="78">
        <f t="shared" si="47"/>
        <v>0</v>
      </c>
      <c r="I151" s="36">
        <f t="shared" si="63"/>
        <v>10</v>
      </c>
    </row>
    <row r="152" spans="1:9" ht="50.25" customHeight="1" x14ac:dyDescent="0.2">
      <c r="A152" s="38" t="s">
        <v>60</v>
      </c>
      <c r="B152" s="33">
        <v>4</v>
      </c>
      <c r="C152" s="33">
        <v>1</v>
      </c>
      <c r="D152" s="34" t="s">
        <v>183</v>
      </c>
      <c r="E152" s="35">
        <v>100</v>
      </c>
      <c r="F152" s="36">
        <f>F153</f>
        <v>10</v>
      </c>
      <c r="G152" s="36">
        <f t="shared" si="63"/>
        <v>0</v>
      </c>
      <c r="H152" s="78">
        <f t="shared" si="47"/>
        <v>0</v>
      </c>
      <c r="I152" s="36">
        <f t="shared" si="63"/>
        <v>10</v>
      </c>
    </row>
    <row r="153" spans="1:9" ht="11.25" customHeight="1" x14ac:dyDescent="0.2">
      <c r="A153" s="38" t="s">
        <v>62</v>
      </c>
      <c r="B153" s="33">
        <v>4</v>
      </c>
      <c r="C153" s="33">
        <v>1</v>
      </c>
      <c r="D153" s="34" t="s">
        <v>183</v>
      </c>
      <c r="E153" s="35">
        <v>110</v>
      </c>
      <c r="F153" s="36">
        <v>10</v>
      </c>
      <c r="G153" s="70">
        <v>0</v>
      </c>
      <c r="H153" s="78">
        <f t="shared" si="47"/>
        <v>0</v>
      </c>
      <c r="I153" s="59">
        <f>F153-G153</f>
        <v>10</v>
      </c>
    </row>
    <row r="154" spans="1:9" ht="11.25" customHeight="1" x14ac:dyDescent="0.2">
      <c r="A154" s="38" t="s">
        <v>194</v>
      </c>
      <c r="B154" s="33">
        <v>4</v>
      </c>
      <c r="C154" s="33">
        <v>9</v>
      </c>
      <c r="D154" s="34"/>
      <c r="E154" s="35"/>
      <c r="F154" s="36">
        <f t="shared" ref="F154:I159" si="64">F155</f>
        <v>1543.4</v>
      </c>
      <c r="G154" s="36">
        <f t="shared" si="64"/>
        <v>0</v>
      </c>
      <c r="H154" s="78">
        <f t="shared" si="47"/>
        <v>0</v>
      </c>
      <c r="I154" s="36">
        <f t="shared" si="64"/>
        <v>1543.4</v>
      </c>
    </row>
    <row r="155" spans="1:9" ht="33.75" customHeight="1" x14ac:dyDescent="0.2">
      <c r="A155" s="38" t="s">
        <v>233</v>
      </c>
      <c r="B155" s="33">
        <v>4</v>
      </c>
      <c r="C155" s="33">
        <v>9</v>
      </c>
      <c r="D155" s="50">
        <v>1500000000</v>
      </c>
      <c r="E155" s="35"/>
      <c r="F155" s="36">
        <f t="shared" si="64"/>
        <v>1543.4</v>
      </c>
      <c r="G155" s="36">
        <f t="shared" si="64"/>
        <v>0</v>
      </c>
      <c r="H155" s="78">
        <f t="shared" si="47"/>
        <v>0</v>
      </c>
      <c r="I155" s="36">
        <f t="shared" si="64"/>
        <v>1543.4</v>
      </c>
    </row>
    <row r="156" spans="1:9" ht="10.5" customHeight="1" x14ac:dyDescent="0.2">
      <c r="A156" s="38" t="s">
        <v>192</v>
      </c>
      <c r="B156" s="33">
        <v>4</v>
      </c>
      <c r="C156" s="33">
        <v>9</v>
      </c>
      <c r="D156" s="50">
        <v>1540000000</v>
      </c>
      <c r="E156" s="35"/>
      <c r="F156" s="36">
        <f t="shared" si="64"/>
        <v>1543.4</v>
      </c>
      <c r="G156" s="36">
        <f t="shared" si="64"/>
        <v>0</v>
      </c>
      <c r="H156" s="78">
        <f t="shared" si="47"/>
        <v>0</v>
      </c>
      <c r="I156" s="36">
        <f t="shared" si="64"/>
        <v>1543.4</v>
      </c>
    </row>
    <row r="157" spans="1:9" ht="21" customHeight="1" x14ac:dyDescent="0.2">
      <c r="A157" s="38" t="s">
        <v>193</v>
      </c>
      <c r="B157" s="33">
        <v>4</v>
      </c>
      <c r="C157" s="33">
        <v>9</v>
      </c>
      <c r="D157" s="50">
        <v>1540200000</v>
      </c>
      <c r="E157" s="35"/>
      <c r="F157" s="36">
        <f t="shared" si="64"/>
        <v>1543.4</v>
      </c>
      <c r="G157" s="36">
        <f t="shared" si="64"/>
        <v>0</v>
      </c>
      <c r="H157" s="78">
        <f t="shared" si="47"/>
        <v>0</v>
      </c>
      <c r="I157" s="36">
        <f t="shared" si="64"/>
        <v>1543.4</v>
      </c>
    </row>
    <row r="158" spans="1:9" ht="23.25" customHeight="1" x14ac:dyDescent="0.2">
      <c r="A158" s="38" t="s">
        <v>97</v>
      </c>
      <c r="B158" s="33">
        <v>4</v>
      </c>
      <c r="C158" s="33">
        <v>9</v>
      </c>
      <c r="D158" s="50">
        <v>1540299990</v>
      </c>
      <c r="E158" s="35"/>
      <c r="F158" s="36">
        <f t="shared" si="64"/>
        <v>1543.4</v>
      </c>
      <c r="G158" s="36">
        <f t="shared" si="64"/>
        <v>0</v>
      </c>
      <c r="H158" s="78">
        <f t="shared" si="47"/>
        <v>0</v>
      </c>
      <c r="I158" s="36">
        <f t="shared" si="64"/>
        <v>1543.4</v>
      </c>
    </row>
    <row r="159" spans="1:9" ht="21" customHeight="1" x14ac:dyDescent="0.2">
      <c r="A159" s="38" t="s">
        <v>141</v>
      </c>
      <c r="B159" s="33">
        <v>4</v>
      </c>
      <c r="C159" s="33">
        <v>9</v>
      </c>
      <c r="D159" s="50">
        <v>1540299990</v>
      </c>
      <c r="E159" s="35">
        <v>200</v>
      </c>
      <c r="F159" s="36">
        <f t="shared" si="64"/>
        <v>1543.4</v>
      </c>
      <c r="G159" s="36">
        <f t="shared" si="64"/>
        <v>0</v>
      </c>
      <c r="H159" s="78">
        <f t="shared" si="47"/>
        <v>0</v>
      </c>
      <c r="I159" s="36">
        <f t="shared" si="64"/>
        <v>1543.4</v>
      </c>
    </row>
    <row r="160" spans="1:9" ht="24" customHeight="1" x14ac:dyDescent="0.2">
      <c r="A160" s="38" t="s">
        <v>58</v>
      </c>
      <c r="B160" s="33">
        <v>4</v>
      </c>
      <c r="C160" s="33">
        <v>9</v>
      </c>
      <c r="D160" s="50">
        <v>1540299990</v>
      </c>
      <c r="E160" s="35">
        <v>240</v>
      </c>
      <c r="F160" s="36">
        <v>1543.4</v>
      </c>
      <c r="G160" s="70">
        <v>0</v>
      </c>
      <c r="H160" s="78">
        <f t="shared" si="47"/>
        <v>0</v>
      </c>
      <c r="I160" s="59">
        <f>F160-G160</f>
        <v>1543.4</v>
      </c>
    </row>
    <row r="161" spans="1:9" ht="11.25" customHeight="1" x14ac:dyDescent="0.2">
      <c r="A161" s="32" t="s">
        <v>38</v>
      </c>
      <c r="B161" s="33">
        <v>4</v>
      </c>
      <c r="C161" s="33">
        <v>10</v>
      </c>
      <c r="D161" s="34" t="s">
        <v>56</v>
      </c>
      <c r="E161" s="35" t="s">
        <v>56</v>
      </c>
      <c r="F161" s="36">
        <f>F162</f>
        <v>444</v>
      </c>
      <c r="G161" s="36">
        <f t="shared" ref="G161:I161" si="65">G162</f>
        <v>386.1</v>
      </c>
      <c r="H161" s="78">
        <f t="shared" si="47"/>
        <v>0.86959459459459465</v>
      </c>
      <c r="I161" s="36">
        <f t="shared" si="65"/>
        <v>57.899999999999977</v>
      </c>
    </row>
    <row r="162" spans="1:9" ht="22.5" customHeight="1" x14ac:dyDescent="0.2">
      <c r="A162" s="37" t="s">
        <v>232</v>
      </c>
      <c r="B162" s="33">
        <v>4</v>
      </c>
      <c r="C162" s="33">
        <v>10</v>
      </c>
      <c r="D162" s="34">
        <v>1400000000</v>
      </c>
      <c r="E162" s="35" t="s">
        <v>56</v>
      </c>
      <c r="F162" s="36">
        <f t="shared" ref="F162:I166" si="66">F163</f>
        <v>444</v>
      </c>
      <c r="G162" s="36">
        <f t="shared" si="66"/>
        <v>386.1</v>
      </c>
      <c r="H162" s="78">
        <f t="shared" si="47"/>
        <v>0.86959459459459465</v>
      </c>
      <c r="I162" s="36">
        <f t="shared" si="66"/>
        <v>57.899999999999977</v>
      </c>
    </row>
    <row r="163" spans="1:9" ht="40.5" customHeight="1" x14ac:dyDescent="0.2">
      <c r="A163" s="37" t="s">
        <v>134</v>
      </c>
      <c r="B163" s="33">
        <v>4</v>
      </c>
      <c r="C163" s="33">
        <v>10</v>
      </c>
      <c r="D163" s="34">
        <v>1410000000</v>
      </c>
      <c r="E163" s="35" t="s">
        <v>56</v>
      </c>
      <c r="F163" s="36">
        <f t="shared" si="66"/>
        <v>444</v>
      </c>
      <c r="G163" s="36">
        <f t="shared" si="66"/>
        <v>386.1</v>
      </c>
      <c r="H163" s="78">
        <f t="shared" si="47"/>
        <v>0.86959459459459465</v>
      </c>
      <c r="I163" s="36">
        <f t="shared" si="66"/>
        <v>57.899999999999977</v>
      </c>
    </row>
    <row r="164" spans="1:9" ht="32.25" customHeight="1" x14ac:dyDescent="0.2">
      <c r="A164" s="37" t="s">
        <v>135</v>
      </c>
      <c r="B164" s="33">
        <v>4</v>
      </c>
      <c r="C164" s="33">
        <v>10</v>
      </c>
      <c r="D164" s="34">
        <v>1410100000</v>
      </c>
      <c r="E164" s="35" t="s">
        <v>56</v>
      </c>
      <c r="F164" s="36">
        <f t="shared" si="66"/>
        <v>444</v>
      </c>
      <c r="G164" s="36">
        <f t="shared" si="66"/>
        <v>386.1</v>
      </c>
      <c r="H164" s="78">
        <f t="shared" si="47"/>
        <v>0.86959459459459465</v>
      </c>
      <c r="I164" s="36">
        <f t="shared" si="66"/>
        <v>57.899999999999977</v>
      </c>
    </row>
    <row r="165" spans="1:9" ht="32.25" customHeight="1" x14ac:dyDescent="0.2">
      <c r="A165" s="37" t="s">
        <v>53</v>
      </c>
      <c r="B165" s="33">
        <v>4</v>
      </c>
      <c r="C165" s="33">
        <v>10</v>
      </c>
      <c r="D165" s="34">
        <v>1410120070</v>
      </c>
      <c r="E165" s="35"/>
      <c r="F165" s="36">
        <f t="shared" si="66"/>
        <v>444</v>
      </c>
      <c r="G165" s="36">
        <f t="shared" si="66"/>
        <v>386.1</v>
      </c>
      <c r="H165" s="78">
        <f t="shared" si="47"/>
        <v>0.86959459459459465</v>
      </c>
      <c r="I165" s="36">
        <f t="shared" si="66"/>
        <v>57.899999999999977</v>
      </c>
    </row>
    <row r="166" spans="1:9" ht="22.5" customHeight="1" x14ac:dyDescent="0.2">
      <c r="A166" s="38" t="s">
        <v>141</v>
      </c>
      <c r="B166" s="33">
        <v>4</v>
      </c>
      <c r="C166" s="33">
        <v>10</v>
      </c>
      <c r="D166" s="34">
        <v>1410120070</v>
      </c>
      <c r="E166" s="35" t="s">
        <v>57</v>
      </c>
      <c r="F166" s="36">
        <f t="shared" si="66"/>
        <v>444</v>
      </c>
      <c r="G166" s="36">
        <f t="shared" si="66"/>
        <v>386.1</v>
      </c>
      <c r="H166" s="78">
        <f t="shared" si="47"/>
        <v>0.86959459459459465</v>
      </c>
      <c r="I166" s="36">
        <f t="shared" si="66"/>
        <v>57.899999999999977</v>
      </c>
    </row>
    <row r="167" spans="1:9" ht="22.5" x14ac:dyDescent="0.2">
      <c r="A167" s="38" t="s">
        <v>58</v>
      </c>
      <c r="B167" s="33">
        <v>4</v>
      </c>
      <c r="C167" s="33">
        <v>10</v>
      </c>
      <c r="D167" s="34">
        <v>1410120070</v>
      </c>
      <c r="E167" s="35" t="s">
        <v>59</v>
      </c>
      <c r="F167" s="36">
        <v>444</v>
      </c>
      <c r="G167" s="70">
        <v>386.1</v>
      </c>
      <c r="H167" s="78">
        <f t="shared" si="47"/>
        <v>0.86959459459459465</v>
      </c>
      <c r="I167" s="59">
        <f>F167-G167</f>
        <v>57.899999999999977</v>
      </c>
    </row>
    <row r="168" spans="1:9" x14ac:dyDescent="0.2">
      <c r="A168" s="38" t="s">
        <v>204</v>
      </c>
      <c r="B168" s="33">
        <v>4</v>
      </c>
      <c r="C168" s="33">
        <v>12</v>
      </c>
      <c r="D168" s="34"/>
      <c r="E168" s="35"/>
      <c r="F168" s="36">
        <f>F172</f>
        <v>169</v>
      </c>
      <c r="G168" s="36">
        <f t="shared" ref="G168:I168" si="67">G172</f>
        <v>169</v>
      </c>
      <c r="H168" s="78">
        <f t="shared" si="47"/>
        <v>1</v>
      </c>
      <c r="I168" s="36">
        <f t="shared" si="67"/>
        <v>0</v>
      </c>
    </row>
    <row r="169" spans="1:9" ht="33.75" x14ac:dyDescent="0.2">
      <c r="A169" s="37" t="s">
        <v>227</v>
      </c>
      <c r="B169" s="33">
        <v>4</v>
      </c>
      <c r="C169" s="33">
        <v>12</v>
      </c>
      <c r="D169" s="34">
        <v>1800000000</v>
      </c>
      <c r="E169" s="35"/>
      <c r="F169" s="36">
        <f>F170</f>
        <v>169</v>
      </c>
      <c r="G169" s="36">
        <f t="shared" ref="G169:I173" si="68">G170</f>
        <v>169</v>
      </c>
      <c r="H169" s="78">
        <f t="shared" si="47"/>
        <v>1</v>
      </c>
      <c r="I169" s="36">
        <f t="shared" si="68"/>
        <v>0</v>
      </c>
    </row>
    <row r="170" spans="1:9" ht="33.75" x14ac:dyDescent="0.2">
      <c r="A170" s="37" t="s">
        <v>128</v>
      </c>
      <c r="B170" s="33">
        <v>4</v>
      </c>
      <c r="C170" s="33">
        <v>12</v>
      </c>
      <c r="D170" s="34">
        <v>1810000000</v>
      </c>
      <c r="E170" s="35"/>
      <c r="F170" s="36">
        <f>F171</f>
        <v>169</v>
      </c>
      <c r="G170" s="36">
        <f t="shared" si="68"/>
        <v>169</v>
      </c>
      <c r="H170" s="78">
        <f t="shared" si="47"/>
        <v>1</v>
      </c>
      <c r="I170" s="36">
        <f t="shared" si="68"/>
        <v>0</v>
      </c>
    </row>
    <row r="171" spans="1:9" ht="33.75" x14ac:dyDescent="0.2">
      <c r="A171" s="37" t="s">
        <v>129</v>
      </c>
      <c r="B171" s="33">
        <v>4</v>
      </c>
      <c r="C171" s="33">
        <v>12</v>
      </c>
      <c r="D171" s="34">
        <v>1810100000</v>
      </c>
      <c r="E171" s="35"/>
      <c r="F171" s="36">
        <f>F172</f>
        <v>169</v>
      </c>
      <c r="G171" s="36">
        <f t="shared" si="68"/>
        <v>169</v>
      </c>
      <c r="H171" s="78">
        <f t="shared" ref="H171:H215" si="69">G171/F171</f>
        <v>1</v>
      </c>
      <c r="I171" s="36">
        <f t="shared" si="68"/>
        <v>0</v>
      </c>
    </row>
    <row r="172" spans="1:9" ht="56.25" x14ac:dyDescent="0.2">
      <c r="A172" s="38" t="s">
        <v>117</v>
      </c>
      <c r="B172" s="33">
        <v>4</v>
      </c>
      <c r="C172" s="33">
        <v>12</v>
      </c>
      <c r="D172" s="34" t="s">
        <v>269</v>
      </c>
      <c r="E172" s="35"/>
      <c r="F172" s="36">
        <f>F173</f>
        <v>169</v>
      </c>
      <c r="G172" s="36">
        <f t="shared" si="68"/>
        <v>169</v>
      </c>
      <c r="H172" s="78">
        <f t="shared" si="69"/>
        <v>1</v>
      </c>
      <c r="I172" s="36">
        <f t="shared" si="68"/>
        <v>0</v>
      </c>
    </row>
    <row r="173" spans="1:9" x14ac:dyDescent="0.2">
      <c r="A173" s="38" t="s">
        <v>77</v>
      </c>
      <c r="B173" s="33">
        <v>4</v>
      </c>
      <c r="C173" s="33">
        <v>12</v>
      </c>
      <c r="D173" s="34">
        <v>1810189020</v>
      </c>
      <c r="E173" s="35">
        <v>500</v>
      </c>
      <c r="F173" s="36">
        <f>F174</f>
        <v>169</v>
      </c>
      <c r="G173" s="36">
        <f t="shared" si="68"/>
        <v>169</v>
      </c>
      <c r="H173" s="78">
        <f t="shared" si="69"/>
        <v>1</v>
      </c>
      <c r="I173" s="36">
        <f t="shared" si="68"/>
        <v>0</v>
      </c>
    </row>
    <row r="174" spans="1:9" x14ac:dyDescent="0.2">
      <c r="A174" s="38" t="s">
        <v>55</v>
      </c>
      <c r="B174" s="33">
        <v>4</v>
      </c>
      <c r="C174" s="33">
        <v>12</v>
      </c>
      <c r="D174" s="34">
        <v>1810189020</v>
      </c>
      <c r="E174" s="35">
        <v>540</v>
      </c>
      <c r="F174" s="36">
        <v>169</v>
      </c>
      <c r="G174" s="70">
        <v>169</v>
      </c>
      <c r="H174" s="78">
        <f t="shared" si="69"/>
        <v>1</v>
      </c>
      <c r="I174" s="59">
        <f>F174-G174</f>
        <v>0</v>
      </c>
    </row>
    <row r="175" spans="1:9" ht="11.25" customHeight="1" x14ac:dyDescent="0.2">
      <c r="A175" s="32" t="s">
        <v>39</v>
      </c>
      <c r="B175" s="33">
        <v>5</v>
      </c>
      <c r="C175" s="33">
        <v>0</v>
      </c>
      <c r="D175" s="34" t="s">
        <v>56</v>
      </c>
      <c r="E175" s="35" t="s">
        <v>56</v>
      </c>
      <c r="F175" s="36">
        <f>F176+F186+F204</f>
        <v>10191.800000000001</v>
      </c>
      <c r="G175" s="36">
        <f>G176+G186+G204</f>
        <v>9998.34</v>
      </c>
      <c r="H175" s="78">
        <f t="shared" si="69"/>
        <v>0.98101807335308766</v>
      </c>
      <c r="I175" s="36">
        <f>I176+I186+I204</f>
        <v>193.46</v>
      </c>
    </row>
    <row r="176" spans="1:9" ht="11.25" customHeight="1" x14ac:dyDescent="0.2">
      <c r="A176" s="32" t="s">
        <v>54</v>
      </c>
      <c r="B176" s="33">
        <v>5</v>
      </c>
      <c r="C176" s="33">
        <v>1</v>
      </c>
      <c r="D176" s="34" t="s">
        <v>56</v>
      </c>
      <c r="E176" s="35" t="s">
        <v>56</v>
      </c>
      <c r="F176" s="36">
        <f>F177</f>
        <v>440</v>
      </c>
      <c r="G176" s="36">
        <f t="shared" ref="G176:I178" si="70">G177</f>
        <v>432.33699999999999</v>
      </c>
      <c r="H176" s="78">
        <f t="shared" si="69"/>
        <v>0.98258409090909093</v>
      </c>
      <c r="I176" s="36">
        <f t="shared" si="70"/>
        <v>7.6630000000000109</v>
      </c>
    </row>
    <row r="177" spans="1:9" ht="41.25" customHeight="1" x14ac:dyDescent="0.2">
      <c r="A177" s="37" t="s">
        <v>184</v>
      </c>
      <c r="B177" s="33">
        <v>5</v>
      </c>
      <c r="C177" s="33">
        <v>1</v>
      </c>
      <c r="D177" s="34" t="s">
        <v>159</v>
      </c>
      <c r="E177" s="35" t="s">
        <v>56</v>
      </c>
      <c r="F177" s="36">
        <f>F178</f>
        <v>440</v>
      </c>
      <c r="G177" s="36">
        <f t="shared" si="70"/>
        <v>432.33699999999999</v>
      </c>
      <c r="H177" s="78">
        <f t="shared" si="69"/>
        <v>0.98258409090909093</v>
      </c>
      <c r="I177" s="36">
        <f t="shared" si="70"/>
        <v>7.6630000000000109</v>
      </c>
    </row>
    <row r="178" spans="1:9" ht="26.25" customHeight="1" x14ac:dyDescent="0.2">
      <c r="A178" s="37" t="s">
        <v>72</v>
      </c>
      <c r="B178" s="33">
        <v>5</v>
      </c>
      <c r="C178" s="33">
        <v>1</v>
      </c>
      <c r="D178" s="34" t="s">
        <v>163</v>
      </c>
      <c r="E178" s="35" t="s">
        <v>56</v>
      </c>
      <c r="F178" s="36">
        <f>F179</f>
        <v>440</v>
      </c>
      <c r="G178" s="36">
        <f t="shared" si="70"/>
        <v>432.33699999999999</v>
      </c>
      <c r="H178" s="78">
        <f t="shared" si="69"/>
        <v>0.98258409090909093</v>
      </c>
      <c r="I178" s="36">
        <f t="shared" si="70"/>
        <v>7.6630000000000109</v>
      </c>
    </row>
    <row r="179" spans="1:9" ht="24" customHeight="1" x14ac:dyDescent="0.2">
      <c r="A179" s="37" t="s">
        <v>111</v>
      </c>
      <c r="B179" s="33">
        <v>5</v>
      </c>
      <c r="C179" s="33">
        <v>1</v>
      </c>
      <c r="D179" s="34" t="s">
        <v>164</v>
      </c>
      <c r="E179" s="35"/>
      <c r="F179" s="36">
        <f>F180+F183</f>
        <v>440</v>
      </c>
      <c r="G179" s="36">
        <f t="shared" ref="G179:I179" si="71">G180+G183</f>
        <v>432.33699999999999</v>
      </c>
      <c r="H179" s="78">
        <f t="shared" si="69"/>
        <v>0.98258409090909093</v>
      </c>
      <c r="I179" s="36">
        <f t="shared" si="71"/>
        <v>7.6630000000000109</v>
      </c>
    </row>
    <row r="180" spans="1:9" ht="23.25" customHeight="1" x14ac:dyDescent="0.2">
      <c r="A180" s="37" t="s">
        <v>112</v>
      </c>
      <c r="B180" s="33">
        <v>5</v>
      </c>
      <c r="C180" s="33">
        <v>1</v>
      </c>
      <c r="D180" s="34" t="s">
        <v>165</v>
      </c>
      <c r="E180" s="35"/>
      <c r="F180" s="36">
        <f>F181</f>
        <v>166</v>
      </c>
      <c r="G180" s="36">
        <f t="shared" ref="G180:I181" si="72">G181</f>
        <v>165.37</v>
      </c>
      <c r="H180" s="78">
        <f t="shared" si="69"/>
        <v>0.99620481927710847</v>
      </c>
      <c r="I180" s="36">
        <f t="shared" si="72"/>
        <v>0.62999999999999545</v>
      </c>
    </row>
    <row r="181" spans="1:9" ht="23.25" customHeight="1" x14ac:dyDescent="0.2">
      <c r="A181" s="37" t="s">
        <v>114</v>
      </c>
      <c r="B181" s="33">
        <v>5</v>
      </c>
      <c r="C181" s="33">
        <v>1</v>
      </c>
      <c r="D181" s="34" t="s">
        <v>165</v>
      </c>
      <c r="E181" s="35">
        <v>600</v>
      </c>
      <c r="F181" s="36">
        <f>F182</f>
        <v>166</v>
      </c>
      <c r="G181" s="36">
        <f t="shared" si="72"/>
        <v>165.37</v>
      </c>
      <c r="H181" s="78">
        <f t="shared" si="69"/>
        <v>0.99620481927710847</v>
      </c>
      <c r="I181" s="36">
        <f t="shared" si="72"/>
        <v>0.62999999999999545</v>
      </c>
    </row>
    <row r="182" spans="1:9" ht="23.25" customHeight="1" x14ac:dyDescent="0.2">
      <c r="A182" s="37" t="s">
        <v>113</v>
      </c>
      <c r="B182" s="33">
        <v>5</v>
      </c>
      <c r="C182" s="33">
        <v>1</v>
      </c>
      <c r="D182" s="34" t="s">
        <v>165</v>
      </c>
      <c r="E182" s="35">
        <v>630</v>
      </c>
      <c r="F182" s="36">
        <v>166</v>
      </c>
      <c r="G182" s="70">
        <v>165.37</v>
      </c>
      <c r="H182" s="78">
        <f t="shared" si="69"/>
        <v>0.99620481927710847</v>
      </c>
      <c r="I182" s="59">
        <f>F182-G182</f>
        <v>0.62999999999999545</v>
      </c>
    </row>
    <row r="183" spans="1:9" ht="23.25" customHeight="1" x14ac:dyDescent="0.2">
      <c r="A183" s="37" t="s">
        <v>97</v>
      </c>
      <c r="B183" s="33">
        <v>5</v>
      </c>
      <c r="C183" s="33">
        <v>1</v>
      </c>
      <c r="D183" s="34" t="s">
        <v>166</v>
      </c>
      <c r="E183" s="35"/>
      <c r="F183" s="36">
        <f>F184</f>
        <v>274</v>
      </c>
      <c r="G183" s="36">
        <f t="shared" ref="G183:I184" si="73">G184</f>
        <v>266.96699999999998</v>
      </c>
      <c r="H183" s="78">
        <f t="shared" si="69"/>
        <v>0.9743321167883211</v>
      </c>
      <c r="I183" s="36">
        <f t="shared" si="73"/>
        <v>7.0330000000000155</v>
      </c>
    </row>
    <row r="184" spans="1:9" ht="22.5" customHeight="1" x14ac:dyDescent="0.2">
      <c r="A184" s="38" t="s">
        <v>141</v>
      </c>
      <c r="B184" s="33">
        <v>5</v>
      </c>
      <c r="C184" s="33">
        <v>1</v>
      </c>
      <c r="D184" s="34" t="s">
        <v>166</v>
      </c>
      <c r="E184" s="35" t="s">
        <v>57</v>
      </c>
      <c r="F184" s="36">
        <f>F185</f>
        <v>274</v>
      </c>
      <c r="G184" s="36">
        <f t="shared" si="73"/>
        <v>266.96699999999998</v>
      </c>
      <c r="H184" s="78">
        <f t="shared" si="69"/>
        <v>0.9743321167883211</v>
      </c>
      <c r="I184" s="36">
        <f t="shared" si="73"/>
        <v>7.0330000000000155</v>
      </c>
    </row>
    <row r="185" spans="1:9" ht="22.5" x14ac:dyDescent="0.2">
      <c r="A185" s="38" t="s">
        <v>58</v>
      </c>
      <c r="B185" s="33">
        <v>5</v>
      </c>
      <c r="C185" s="33">
        <v>1</v>
      </c>
      <c r="D185" s="34" t="s">
        <v>166</v>
      </c>
      <c r="E185" s="35" t="s">
        <v>59</v>
      </c>
      <c r="F185" s="36">
        <v>274</v>
      </c>
      <c r="G185" s="70">
        <v>266.96699999999998</v>
      </c>
      <c r="H185" s="78">
        <f t="shared" si="69"/>
        <v>0.9743321167883211</v>
      </c>
      <c r="I185" s="59">
        <f>F185-G185</f>
        <v>7.0330000000000155</v>
      </c>
    </row>
    <row r="186" spans="1:9" ht="11.25" customHeight="1" x14ac:dyDescent="0.2">
      <c r="A186" s="32" t="s">
        <v>45</v>
      </c>
      <c r="B186" s="33">
        <v>5</v>
      </c>
      <c r="C186" s="33">
        <v>2</v>
      </c>
      <c r="D186" s="34" t="s">
        <v>56</v>
      </c>
      <c r="E186" s="35" t="s">
        <v>56</v>
      </c>
      <c r="F186" s="36">
        <f>F187</f>
        <v>1721.6</v>
      </c>
      <c r="G186" s="36">
        <f t="shared" ref="G186:I186" si="74">G187</f>
        <v>1720</v>
      </c>
      <c r="H186" s="78">
        <f t="shared" si="69"/>
        <v>0.99907063197026025</v>
      </c>
      <c r="I186" s="36">
        <f t="shared" si="74"/>
        <v>1.5999999999999943</v>
      </c>
    </row>
    <row r="187" spans="1:9" ht="33.75" customHeight="1" x14ac:dyDescent="0.2">
      <c r="A187" s="37" t="s">
        <v>184</v>
      </c>
      <c r="B187" s="33">
        <v>5</v>
      </c>
      <c r="C187" s="33">
        <v>2</v>
      </c>
      <c r="D187" s="34" t="s">
        <v>159</v>
      </c>
      <c r="E187" s="35" t="s">
        <v>56</v>
      </c>
      <c r="F187" s="36">
        <f>F188+F199</f>
        <v>1721.6</v>
      </c>
      <c r="G187" s="36">
        <f t="shared" ref="G187:I187" si="75">G188+G199</f>
        <v>1720</v>
      </c>
      <c r="H187" s="36">
        <f t="shared" si="75"/>
        <v>1.9885714285714287</v>
      </c>
      <c r="I187" s="36">
        <f t="shared" si="75"/>
        <v>1.5999999999999943</v>
      </c>
    </row>
    <row r="188" spans="1:9" ht="22.5" customHeight="1" x14ac:dyDescent="0.2">
      <c r="A188" s="37" t="s">
        <v>71</v>
      </c>
      <c r="B188" s="33">
        <v>5</v>
      </c>
      <c r="C188" s="33">
        <v>2</v>
      </c>
      <c r="D188" s="34" t="s">
        <v>160</v>
      </c>
      <c r="E188" s="35" t="s">
        <v>56</v>
      </c>
      <c r="F188" s="36">
        <f>F189</f>
        <v>1581.6</v>
      </c>
      <c r="G188" s="36">
        <f t="shared" ref="G188:I188" si="76">G189</f>
        <v>1581.6</v>
      </c>
      <c r="H188" s="78">
        <f t="shared" si="69"/>
        <v>1</v>
      </c>
      <c r="I188" s="36">
        <f t="shared" si="76"/>
        <v>0</v>
      </c>
    </row>
    <row r="189" spans="1:9" ht="24.75" customHeight="1" x14ac:dyDescent="0.2">
      <c r="A189" s="37" t="s">
        <v>105</v>
      </c>
      <c r="B189" s="33">
        <v>5</v>
      </c>
      <c r="C189" s="33">
        <v>2</v>
      </c>
      <c r="D189" s="34" t="s">
        <v>161</v>
      </c>
      <c r="E189" s="35" t="s">
        <v>56</v>
      </c>
      <c r="F189" s="36">
        <f>F190+F196+F193</f>
        <v>1581.6</v>
      </c>
      <c r="G189" s="36">
        <f t="shared" ref="G189:I189" si="77">G190+G196+G193</f>
        <v>1581.6</v>
      </c>
      <c r="H189" s="78">
        <f t="shared" si="69"/>
        <v>1</v>
      </c>
      <c r="I189" s="36">
        <f t="shared" si="77"/>
        <v>0</v>
      </c>
    </row>
    <row r="190" spans="1:9" ht="45" customHeight="1" x14ac:dyDescent="0.2">
      <c r="A190" s="37" t="s">
        <v>209</v>
      </c>
      <c r="B190" s="33">
        <v>5</v>
      </c>
      <c r="C190" s="33">
        <v>2</v>
      </c>
      <c r="D190" s="34" t="s">
        <v>162</v>
      </c>
      <c r="E190" s="35"/>
      <c r="F190" s="36">
        <f>F191</f>
        <v>680</v>
      </c>
      <c r="G190" s="36">
        <f t="shared" ref="G190:I191" si="78">G191</f>
        <v>680</v>
      </c>
      <c r="H190" s="78">
        <f t="shared" si="69"/>
        <v>1</v>
      </c>
      <c r="I190" s="36">
        <f t="shared" si="78"/>
        <v>0</v>
      </c>
    </row>
    <row r="191" spans="1:9" ht="22.5" customHeight="1" x14ac:dyDescent="0.2">
      <c r="A191" s="38" t="s">
        <v>141</v>
      </c>
      <c r="B191" s="33">
        <v>5</v>
      </c>
      <c r="C191" s="33">
        <v>2</v>
      </c>
      <c r="D191" s="34" t="s">
        <v>162</v>
      </c>
      <c r="E191" s="35" t="s">
        <v>57</v>
      </c>
      <c r="F191" s="36">
        <f>F192</f>
        <v>680</v>
      </c>
      <c r="G191" s="36">
        <f t="shared" si="78"/>
        <v>680</v>
      </c>
      <c r="H191" s="78">
        <f t="shared" si="69"/>
        <v>1</v>
      </c>
      <c r="I191" s="36">
        <f t="shared" si="78"/>
        <v>0</v>
      </c>
    </row>
    <row r="192" spans="1:9" ht="22.5" x14ac:dyDescent="0.2">
      <c r="A192" s="38" t="s">
        <v>58</v>
      </c>
      <c r="B192" s="33">
        <v>5</v>
      </c>
      <c r="C192" s="33">
        <v>2</v>
      </c>
      <c r="D192" s="34" t="s">
        <v>162</v>
      </c>
      <c r="E192" s="35" t="s">
        <v>59</v>
      </c>
      <c r="F192" s="36">
        <v>680</v>
      </c>
      <c r="G192" s="70">
        <v>680</v>
      </c>
      <c r="H192" s="78">
        <f t="shared" si="69"/>
        <v>1</v>
      </c>
      <c r="I192" s="59">
        <f>F192-G192</f>
        <v>0</v>
      </c>
    </row>
    <row r="193" spans="1:9" ht="22.5" x14ac:dyDescent="0.2">
      <c r="A193" s="38" t="s">
        <v>97</v>
      </c>
      <c r="B193" s="33">
        <v>5</v>
      </c>
      <c r="C193" s="33">
        <v>2</v>
      </c>
      <c r="D193" s="34" t="s">
        <v>185</v>
      </c>
      <c r="E193" s="35"/>
      <c r="F193" s="36">
        <f>F194</f>
        <v>865.6</v>
      </c>
      <c r="G193" s="36">
        <f t="shared" ref="G193:I194" si="79">G194</f>
        <v>865.6</v>
      </c>
      <c r="H193" s="78">
        <f t="shared" si="69"/>
        <v>1</v>
      </c>
      <c r="I193" s="36">
        <f t="shared" si="79"/>
        <v>0</v>
      </c>
    </row>
    <row r="194" spans="1:9" ht="22.5" x14ac:dyDescent="0.2">
      <c r="A194" s="38" t="s">
        <v>141</v>
      </c>
      <c r="B194" s="33">
        <v>5</v>
      </c>
      <c r="C194" s="33">
        <v>2</v>
      </c>
      <c r="D194" s="34" t="s">
        <v>185</v>
      </c>
      <c r="E194" s="35" t="s">
        <v>57</v>
      </c>
      <c r="F194" s="36">
        <f>F195</f>
        <v>865.6</v>
      </c>
      <c r="G194" s="36">
        <f t="shared" si="79"/>
        <v>865.6</v>
      </c>
      <c r="H194" s="78">
        <f t="shared" si="69"/>
        <v>1</v>
      </c>
      <c r="I194" s="36">
        <f t="shared" si="79"/>
        <v>0</v>
      </c>
    </row>
    <row r="195" spans="1:9" ht="22.5" x14ac:dyDescent="0.2">
      <c r="A195" s="38" t="s">
        <v>58</v>
      </c>
      <c r="B195" s="33">
        <v>5</v>
      </c>
      <c r="C195" s="33">
        <v>2</v>
      </c>
      <c r="D195" s="34" t="s">
        <v>185</v>
      </c>
      <c r="E195" s="35" t="s">
        <v>59</v>
      </c>
      <c r="F195" s="36">
        <v>865.6</v>
      </c>
      <c r="G195" s="70">
        <v>865.6</v>
      </c>
      <c r="H195" s="78">
        <f t="shared" si="69"/>
        <v>1</v>
      </c>
      <c r="I195" s="59">
        <f>F195-G195</f>
        <v>0</v>
      </c>
    </row>
    <row r="196" spans="1:9" ht="56.25" x14ac:dyDescent="0.2">
      <c r="A196" s="38" t="s">
        <v>212</v>
      </c>
      <c r="B196" s="33">
        <v>5</v>
      </c>
      <c r="C196" s="33">
        <v>2</v>
      </c>
      <c r="D196" s="34" t="s">
        <v>186</v>
      </c>
      <c r="E196" s="35"/>
      <c r="F196" s="36">
        <f>F197</f>
        <v>36</v>
      </c>
      <c r="G196" s="36">
        <f t="shared" ref="G196:I197" si="80">G197</f>
        <v>36</v>
      </c>
      <c r="H196" s="78">
        <f t="shared" si="69"/>
        <v>1</v>
      </c>
      <c r="I196" s="36">
        <f t="shared" si="80"/>
        <v>0</v>
      </c>
    </row>
    <row r="197" spans="1:9" ht="22.5" x14ac:dyDescent="0.2">
      <c r="A197" s="38" t="s">
        <v>141</v>
      </c>
      <c r="B197" s="33">
        <v>5</v>
      </c>
      <c r="C197" s="33">
        <v>2</v>
      </c>
      <c r="D197" s="34" t="s">
        <v>186</v>
      </c>
      <c r="E197" s="35">
        <v>200</v>
      </c>
      <c r="F197" s="36">
        <f>F198</f>
        <v>36</v>
      </c>
      <c r="G197" s="36">
        <f t="shared" si="80"/>
        <v>36</v>
      </c>
      <c r="H197" s="78">
        <f t="shared" si="69"/>
        <v>1</v>
      </c>
      <c r="I197" s="36">
        <f t="shared" si="80"/>
        <v>0</v>
      </c>
    </row>
    <row r="198" spans="1:9" ht="52.5" customHeight="1" x14ac:dyDescent="0.2">
      <c r="A198" s="38" t="s">
        <v>58</v>
      </c>
      <c r="B198" s="33">
        <v>5</v>
      </c>
      <c r="C198" s="33">
        <v>2</v>
      </c>
      <c r="D198" s="34" t="s">
        <v>186</v>
      </c>
      <c r="E198" s="35">
        <v>240</v>
      </c>
      <c r="F198" s="36">
        <v>36</v>
      </c>
      <c r="G198" s="70">
        <v>36</v>
      </c>
      <c r="H198" s="78">
        <f t="shared" si="69"/>
        <v>1</v>
      </c>
      <c r="I198" s="59">
        <f>F198-G198</f>
        <v>0</v>
      </c>
    </row>
    <row r="199" spans="1:9" ht="28.5" customHeight="1" x14ac:dyDescent="0.2">
      <c r="A199" s="37" t="s">
        <v>73</v>
      </c>
      <c r="B199" s="33">
        <v>5</v>
      </c>
      <c r="C199" s="33">
        <v>2</v>
      </c>
      <c r="D199" s="34" t="s">
        <v>167</v>
      </c>
      <c r="E199" s="35" t="s">
        <v>56</v>
      </c>
      <c r="F199" s="36">
        <f>F200</f>
        <v>140</v>
      </c>
      <c r="G199" s="36">
        <f t="shared" ref="G199:I202" si="81">G200</f>
        <v>138.4</v>
      </c>
      <c r="H199" s="78">
        <f t="shared" si="69"/>
        <v>0.98857142857142866</v>
      </c>
      <c r="I199" s="36">
        <f t="shared" si="81"/>
        <v>1.5999999999999943</v>
      </c>
    </row>
    <row r="200" spans="1:9" ht="33.75" customHeight="1" x14ac:dyDescent="0.2">
      <c r="A200" s="37" t="s">
        <v>122</v>
      </c>
      <c r="B200" s="33">
        <v>5</v>
      </c>
      <c r="C200" s="33">
        <v>2</v>
      </c>
      <c r="D200" s="34" t="s">
        <v>168</v>
      </c>
      <c r="E200" s="35" t="s">
        <v>56</v>
      </c>
      <c r="F200" s="36">
        <f>F201</f>
        <v>140</v>
      </c>
      <c r="G200" s="36">
        <f t="shared" si="81"/>
        <v>138.4</v>
      </c>
      <c r="H200" s="78">
        <f t="shared" si="69"/>
        <v>0.98857142857142866</v>
      </c>
      <c r="I200" s="36">
        <f t="shared" si="81"/>
        <v>1.5999999999999943</v>
      </c>
    </row>
    <row r="201" spans="1:9" ht="33.75" customHeight="1" x14ac:dyDescent="0.2">
      <c r="A201" s="37" t="s">
        <v>123</v>
      </c>
      <c r="B201" s="33">
        <v>5</v>
      </c>
      <c r="C201" s="33">
        <v>2</v>
      </c>
      <c r="D201" s="34" t="s">
        <v>169</v>
      </c>
      <c r="E201" s="35"/>
      <c r="F201" s="36">
        <f>F202</f>
        <v>140</v>
      </c>
      <c r="G201" s="36">
        <f t="shared" si="81"/>
        <v>138.4</v>
      </c>
      <c r="H201" s="78">
        <f t="shared" si="69"/>
        <v>0.98857142857142866</v>
      </c>
      <c r="I201" s="36">
        <f t="shared" si="81"/>
        <v>1.5999999999999943</v>
      </c>
    </row>
    <row r="202" spans="1:9" ht="22.5" customHeight="1" x14ac:dyDescent="0.2">
      <c r="A202" s="38" t="s">
        <v>141</v>
      </c>
      <c r="B202" s="33">
        <v>5</v>
      </c>
      <c r="C202" s="33">
        <v>2</v>
      </c>
      <c r="D202" s="34" t="s">
        <v>169</v>
      </c>
      <c r="E202" s="35" t="s">
        <v>57</v>
      </c>
      <c r="F202" s="36">
        <f>F203</f>
        <v>140</v>
      </c>
      <c r="G202" s="36">
        <f t="shared" si="81"/>
        <v>138.4</v>
      </c>
      <c r="H202" s="78">
        <f t="shared" si="69"/>
        <v>0.98857142857142866</v>
      </c>
      <c r="I202" s="36">
        <f t="shared" si="81"/>
        <v>1.5999999999999943</v>
      </c>
    </row>
    <row r="203" spans="1:9" ht="22.5" x14ac:dyDescent="0.2">
      <c r="A203" s="38" t="s">
        <v>58</v>
      </c>
      <c r="B203" s="33">
        <v>5</v>
      </c>
      <c r="C203" s="33">
        <v>2</v>
      </c>
      <c r="D203" s="34" t="s">
        <v>169</v>
      </c>
      <c r="E203" s="35" t="s">
        <v>59</v>
      </c>
      <c r="F203" s="36">
        <v>140</v>
      </c>
      <c r="G203" s="70">
        <v>138.4</v>
      </c>
      <c r="H203" s="78">
        <f t="shared" si="69"/>
        <v>0.98857142857142866</v>
      </c>
      <c r="I203" s="59">
        <f>F203-G203</f>
        <v>1.5999999999999943</v>
      </c>
    </row>
    <row r="204" spans="1:9" ht="11.25" customHeight="1" x14ac:dyDescent="0.2">
      <c r="A204" s="32" t="s">
        <v>40</v>
      </c>
      <c r="B204" s="33">
        <v>5</v>
      </c>
      <c r="C204" s="33">
        <v>3</v>
      </c>
      <c r="D204" s="34" t="s">
        <v>56</v>
      </c>
      <c r="E204" s="35" t="s">
        <v>56</v>
      </c>
      <c r="F204" s="36">
        <f>F205+F213</f>
        <v>8030.2000000000007</v>
      </c>
      <c r="G204" s="36">
        <f>G205+G213</f>
        <v>7846.0030000000006</v>
      </c>
      <c r="H204" s="78">
        <f t="shared" si="69"/>
        <v>0.97706196607805529</v>
      </c>
      <c r="I204" s="36">
        <f>I205+I213</f>
        <v>184.197</v>
      </c>
    </row>
    <row r="205" spans="1:9" ht="22.5" customHeight="1" x14ac:dyDescent="0.2">
      <c r="A205" s="37" t="s">
        <v>241</v>
      </c>
      <c r="B205" s="33">
        <v>5</v>
      </c>
      <c r="C205" s="33">
        <v>3</v>
      </c>
      <c r="D205" s="34" t="s">
        <v>243</v>
      </c>
      <c r="E205" s="35" t="s">
        <v>56</v>
      </c>
      <c r="F205" s="36">
        <f>F206</f>
        <v>5278</v>
      </c>
      <c r="G205" s="36">
        <f t="shared" ref="G205:I205" si="82">G206</f>
        <v>5245.4470000000001</v>
      </c>
      <c r="H205" s="78">
        <f t="shared" si="69"/>
        <v>0.99383232284956424</v>
      </c>
      <c r="I205" s="36">
        <f t="shared" si="82"/>
        <v>32.552999999999997</v>
      </c>
    </row>
    <row r="206" spans="1:9" ht="23.25" customHeight="1" x14ac:dyDescent="0.2">
      <c r="A206" s="37" t="s">
        <v>242</v>
      </c>
      <c r="B206" s="33">
        <v>5</v>
      </c>
      <c r="C206" s="33">
        <v>3</v>
      </c>
      <c r="D206" s="34" t="s">
        <v>244</v>
      </c>
      <c r="E206" s="35" t="s">
        <v>56</v>
      </c>
      <c r="F206" s="36">
        <f>F207+F210</f>
        <v>5278</v>
      </c>
      <c r="G206" s="36">
        <f t="shared" ref="G206:I206" si="83">G207+G210</f>
        <v>5245.4470000000001</v>
      </c>
      <c r="H206" s="36">
        <f t="shared" si="83"/>
        <v>1.9415670436187398</v>
      </c>
      <c r="I206" s="36">
        <f t="shared" si="83"/>
        <v>32.552999999999997</v>
      </c>
    </row>
    <row r="207" spans="1:9" ht="34.5" customHeight="1" x14ac:dyDescent="0.2">
      <c r="A207" s="38" t="s">
        <v>252</v>
      </c>
      <c r="B207" s="33">
        <v>5</v>
      </c>
      <c r="C207" s="33">
        <v>3</v>
      </c>
      <c r="D207" s="34" t="s">
        <v>251</v>
      </c>
      <c r="E207" s="35"/>
      <c r="F207" s="36">
        <f>F208</f>
        <v>4720.8999999999996</v>
      </c>
      <c r="G207" s="36">
        <f t="shared" ref="G207:I208" si="84">G208</f>
        <v>4720.8999999999996</v>
      </c>
      <c r="H207" s="78">
        <f t="shared" si="69"/>
        <v>1</v>
      </c>
      <c r="I207" s="36">
        <f t="shared" si="84"/>
        <v>0</v>
      </c>
    </row>
    <row r="208" spans="1:9" ht="22.5" x14ac:dyDescent="0.2">
      <c r="A208" s="38" t="s">
        <v>141</v>
      </c>
      <c r="B208" s="33">
        <v>5</v>
      </c>
      <c r="C208" s="33">
        <v>3</v>
      </c>
      <c r="D208" s="34" t="s">
        <v>251</v>
      </c>
      <c r="E208" s="35" t="s">
        <v>57</v>
      </c>
      <c r="F208" s="36">
        <f>F209</f>
        <v>4720.8999999999996</v>
      </c>
      <c r="G208" s="36">
        <f t="shared" si="84"/>
        <v>4720.8999999999996</v>
      </c>
      <c r="H208" s="78">
        <f t="shared" si="69"/>
        <v>1</v>
      </c>
      <c r="I208" s="36">
        <f t="shared" si="84"/>
        <v>0</v>
      </c>
    </row>
    <row r="209" spans="1:9" ht="22.5" x14ac:dyDescent="0.2">
      <c r="A209" s="38" t="s">
        <v>58</v>
      </c>
      <c r="B209" s="33">
        <v>5</v>
      </c>
      <c r="C209" s="33">
        <v>3</v>
      </c>
      <c r="D209" s="34" t="s">
        <v>251</v>
      </c>
      <c r="E209" s="35" t="s">
        <v>59</v>
      </c>
      <c r="F209" s="36">
        <v>4720.8999999999996</v>
      </c>
      <c r="G209" s="70">
        <v>4720.8999999999996</v>
      </c>
      <c r="H209" s="78">
        <f t="shared" si="69"/>
        <v>1</v>
      </c>
      <c r="I209" s="59">
        <f>F209-G209</f>
        <v>0</v>
      </c>
    </row>
    <row r="210" spans="1:9" ht="45" customHeight="1" x14ac:dyDescent="0.2">
      <c r="A210" s="38" t="s">
        <v>253</v>
      </c>
      <c r="B210" s="33">
        <v>5</v>
      </c>
      <c r="C210" s="33">
        <v>3</v>
      </c>
      <c r="D210" s="34" t="s">
        <v>254</v>
      </c>
      <c r="E210" s="35"/>
      <c r="F210" s="36">
        <f>F211</f>
        <v>557.1</v>
      </c>
      <c r="G210" s="36">
        <f t="shared" ref="G210:I211" si="85">G211</f>
        <v>524.54700000000003</v>
      </c>
      <c r="H210" s="78">
        <f t="shared" si="69"/>
        <v>0.94156704361873989</v>
      </c>
      <c r="I210" s="36">
        <f t="shared" si="85"/>
        <v>32.552999999999997</v>
      </c>
    </row>
    <row r="211" spans="1:9" ht="25.5" customHeight="1" x14ac:dyDescent="0.2">
      <c r="A211" s="38" t="s">
        <v>141</v>
      </c>
      <c r="B211" s="33">
        <v>5</v>
      </c>
      <c r="C211" s="33">
        <v>3</v>
      </c>
      <c r="D211" s="34" t="s">
        <v>254</v>
      </c>
      <c r="E211" s="35" t="s">
        <v>57</v>
      </c>
      <c r="F211" s="36">
        <f>F212</f>
        <v>557.1</v>
      </c>
      <c r="G211" s="36">
        <f t="shared" si="85"/>
        <v>524.54700000000003</v>
      </c>
      <c r="H211" s="78">
        <f t="shared" si="69"/>
        <v>0.94156704361873989</v>
      </c>
      <c r="I211" s="36">
        <f t="shared" si="85"/>
        <v>32.552999999999997</v>
      </c>
    </row>
    <row r="212" spans="1:9" ht="24.75" customHeight="1" x14ac:dyDescent="0.2">
      <c r="A212" s="38" t="s">
        <v>58</v>
      </c>
      <c r="B212" s="33">
        <v>5</v>
      </c>
      <c r="C212" s="33">
        <v>3</v>
      </c>
      <c r="D212" s="34" t="s">
        <v>254</v>
      </c>
      <c r="E212" s="35" t="s">
        <v>59</v>
      </c>
      <c r="F212" s="36">
        <v>557.1</v>
      </c>
      <c r="G212" s="70">
        <v>524.54700000000003</v>
      </c>
      <c r="H212" s="78">
        <f t="shared" si="69"/>
        <v>0.94156704361873989</v>
      </c>
      <c r="I212" s="59">
        <f>F212-G212</f>
        <v>32.552999999999997</v>
      </c>
    </row>
    <row r="213" spans="1:9" ht="22.5" x14ac:dyDescent="0.2">
      <c r="A213" s="37" t="s">
        <v>231</v>
      </c>
      <c r="B213" s="33">
        <v>5</v>
      </c>
      <c r="C213" s="33">
        <v>3</v>
      </c>
      <c r="D213" s="34" t="s">
        <v>245</v>
      </c>
      <c r="E213" s="35"/>
      <c r="F213" s="36">
        <f>F214+F216+F220</f>
        <v>2752.2000000000003</v>
      </c>
      <c r="G213" s="36">
        <f t="shared" ref="G213:I213" si="86">G214+G216+G220</f>
        <v>2600.556</v>
      </c>
      <c r="H213" s="36">
        <f t="shared" si="86"/>
        <v>2.7940566708907149</v>
      </c>
      <c r="I213" s="36">
        <f t="shared" si="86"/>
        <v>151.64400000000001</v>
      </c>
    </row>
    <row r="214" spans="1:9" ht="22.5" customHeight="1" x14ac:dyDescent="0.2">
      <c r="A214" s="38" t="s">
        <v>141</v>
      </c>
      <c r="B214" s="33">
        <v>5</v>
      </c>
      <c r="C214" s="33">
        <v>3</v>
      </c>
      <c r="D214" s="34">
        <v>2400199990</v>
      </c>
      <c r="E214" s="35" t="s">
        <v>57</v>
      </c>
      <c r="F214" s="36">
        <f>F215</f>
        <v>628.4</v>
      </c>
      <c r="G214" s="36">
        <f t="shared" ref="G214:I214" si="87">G215</f>
        <v>584.14200000000005</v>
      </c>
      <c r="H214" s="78">
        <f t="shared" si="69"/>
        <v>0.92957033736473593</v>
      </c>
      <c r="I214" s="36">
        <f t="shared" si="87"/>
        <v>44.257999999999925</v>
      </c>
    </row>
    <row r="215" spans="1:9" ht="22.5" x14ac:dyDescent="0.2">
      <c r="A215" s="38" t="s">
        <v>58</v>
      </c>
      <c r="B215" s="33">
        <v>5</v>
      </c>
      <c r="C215" s="33">
        <v>3</v>
      </c>
      <c r="D215" s="34">
        <v>2400199990</v>
      </c>
      <c r="E215" s="35" t="s">
        <v>59</v>
      </c>
      <c r="F215" s="36">
        <v>628.4</v>
      </c>
      <c r="G215" s="70">
        <v>584.14200000000005</v>
      </c>
      <c r="H215" s="78">
        <f t="shared" si="69"/>
        <v>0.92957033736473593</v>
      </c>
      <c r="I215" s="59">
        <f>F215-G215</f>
        <v>44.257999999999925</v>
      </c>
    </row>
    <row r="216" spans="1:9" ht="22.5" customHeight="1" x14ac:dyDescent="0.2">
      <c r="A216" s="38" t="s">
        <v>187</v>
      </c>
      <c r="B216" s="33">
        <v>5</v>
      </c>
      <c r="C216" s="33">
        <v>3</v>
      </c>
      <c r="D216" s="34" t="s">
        <v>188</v>
      </c>
      <c r="E216" s="35"/>
      <c r="F216" s="36">
        <f>F217</f>
        <v>792</v>
      </c>
      <c r="G216" s="36">
        <f t="shared" ref="G216:I218" si="88">G217</f>
        <v>684.76</v>
      </c>
      <c r="H216" s="78">
        <f t="shared" ref="H216:H264" si="89">G216/F216</f>
        <v>0.86459595959595958</v>
      </c>
      <c r="I216" s="36">
        <f t="shared" si="88"/>
        <v>107.24000000000001</v>
      </c>
    </row>
    <row r="217" spans="1:9" ht="22.5" customHeight="1" x14ac:dyDescent="0.2">
      <c r="A217" s="38" t="s">
        <v>97</v>
      </c>
      <c r="B217" s="33">
        <v>5</v>
      </c>
      <c r="C217" s="33">
        <v>3</v>
      </c>
      <c r="D217" s="34" t="s">
        <v>189</v>
      </c>
      <c r="E217" s="35"/>
      <c r="F217" s="36">
        <f>F218</f>
        <v>792</v>
      </c>
      <c r="G217" s="36">
        <f t="shared" si="88"/>
        <v>684.76</v>
      </c>
      <c r="H217" s="78">
        <f t="shared" si="89"/>
        <v>0.86459595959595958</v>
      </c>
      <c r="I217" s="36">
        <f t="shared" si="88"/>
        <v>107.24000000000001</v>
      </c>
    </row>
    <row r="218" spans="1:9" ht="22.5" customHeight="1" x14ac:dyDescent="0.2">
      <c r="A218" s="38" t="s">
        <v>141</v>
      </c>
      <c r="B218" s="33">
        <v>5</v>
      </c>
      <c r="C218" s="33">
        <v>3</v>
      </c>
      <c r="D218" s="34" t="s">
        <v>189</v>
      </c>
      <c r="E218" s="35" t="s">
        <v>57</v>
      </c>
      <c r="F218" s="36">
        <f>F219</f>
        <v>792</v>
      </c>
      <c r="G218" s="36">
        <f t="shared" si="88"/>
        <v>684.76</v>
      </c>
      <c r="H218" s="78">
        <f t="shared" si="89"/>
        <v>0.86459595959595958</v>
      </c>
      <c r="I218" s="36">
        <f t="shared" si="88"/>
        <v>107.24000000000001</v>
      </c>
    </row>
    <row r="219" spans="1:9" ht="22.5" x14ac:dyDescent="0.2">
      <c r="A219" s="38" t="s">
        <v>58</v>
      </c>
      <c r="B219" s="33">
        <v>5</v>
      </c>
      <c r="C219" s="33">
        <v>3</v>
      </c>
      <c r="D219" s="34" t="s">
        <v>189</v>
      </c>
      <c r="E219" s="35" t="s">
        <v>59</v>
      </c>
      <c r="F219" s="36">
        <v>792</v>
      </c>
      <c r="G219" s="70">
        <v>684.76</v>
      </c>
      <c r="H219" s="78">
        <f t="shared" si="89"/>
        <v>0.86459595959595958</v>
      </c>
      <c r="I219" s="59">
        <f>F219-G219</f>
        <v>107.24000000000001</v>
      </c>
    </row>
    <row r="220" spans="1:9" ht="24" customHeight="1" x14ac:dyDescent="0.2">
      <c r="A220" s="38" t="s">
        <v>235</v>
      </c>
      <c r="B220" s="33">
        <v>5</v>
      </c>
      <c r="C220" s="33">
        <v>3</v>
      </c>
      <c r="D220" s="34" t="s">
        <v>234</v>
      </c>
      <c r="E220" s="35"/>
      <c r="F220" s="36">
        <f>F221+F224+F227</f>
        <v>1331.8000000000002</v>
      </c>
      <c r="G220" s="36">
        <f t="shared" ref="G220:I220" si="90">G221+G224+G227</f>
        <v>1331.654</v>
      </c>
      <c r="H220" s="78">
        <f t="shared" si="89"/>
        <v>0.99989037393001934</v>
      </c>
      <c r="I220" s="36">
        <f t="shared" si="90"/>
        <v>0.14600000000007185</v>
      </c>
    </row>
    <row r="221" spans="1:9" ht="45.75" customHeight="1" x14ac:dyDescent="0.2">
      <c r="A221" s="38" t="s">
        <v>238</v>
      </c>
      <c r="B221" s="33">
        <v>5</v>
      </c>
      <c r="C221" s="33">
        <v>3</v>
      </c>
      <c r="D221" s="34" t="s">
        <v>236</v>
      </c>
      <c r="E221" s="35"/>
      <c r="F221" s="36">
        <f>F222</f>
        <v>800</v>
      </c>
      <c r="G221" s="36">
        <f t="shared" ref="G221:I222" si="91">G222</f>
        <v>800</v>
      </c>
      <c r="H221" s="78">
        <f t="shared" si="89"/>
        <v>1</v>
      </c>
      <c r="I221" s="36">
        <f t="shared" si="91"/>
        <v>0</v>
      </c>
    </row>
    <row r="222" spans="1:9" ht="22.5" x14ac:dyDescent="0.2">
      <c r="A222" s="38" t="s">
        <v>141</v>
      </c>
      <c r="B222" s="33">
        <v>5</v>
      </c>
      <c r="C222" s="33">
        <v>3</v>
      </c>
      <c r="D222" s="34" t="s">
        <v>236</v>
      </c>
      <c r="E222" s="35" t="s">
        <v>57</v>
      </c>
      <c r="F222" s="36">
        <f>F223</f>
        <v>800</v>
      </c>
      <c r="G222" s="36">
        <f t="shared" si="91"/>
        <v>800</v>
      </c>
      <c r="H222" s="78">
        <f t="shared" si="89"/>
        <v>1</v>
      </c>
      <c r="I222" s="36">
        <f t="shared" si="91"/>
        <v>0</v>
      </c>
    </row>
    <row r="223" spans="1:9" ht="22.5" x14ac:dyDescent="0.2">
      <c r="A223" s="38" t="s">
        <v>58</v>
      </c>
      <c r="B223" s="33">
        <v>5</v>
      </c>
      <c r="C223" s="33">
        <v>3</v>
      </c>
      <c r="D223" s="34" t="s">
        <v>236</v>
      </c>
      <c r="E223" s="35" t="s">
        <v>59</v>
      </c>
      <c r="F223" s="36">
        <v>800</v>
      </c>
      <c r="G223" s="70">
        <v>800</v>
      </c>
      <c r="H223" s="78">
        <f t="shared" si="89"/>
        <v>1</v>
      </c>
      <c r="I223" s="59">
        <f>F223-G223</f>
        <v>0</v>
      </c>
    </row>
    <row r="224" spans="1:9" ht="45" x14ac:dyDescent="0.2">
      <c r="A224" s="38" t="s">
        <v>239</v>
      </c>
      <c r="B224" s="33">
        <v>5</v>
      </c>
      <c r="C224" s="33">
        <v>3</v>
      </c>
      <c r="D224" s="34" t="s">
        <v>237</v>
      </c>
      <c r="E224" s="35"/>
      <c r="F224" s="36">
        <f>F225</f>
        <v>8.1</v>
      </c>
      <c r="G224" s="36">
        <f t="shared" ref="G224:I225" si="92">G225</f>
        <v>8.1</v>
      </c>
      <c r="H224" s="78">
        <f t="shared" si="89"/>
        <v>1</v>
      </c>
      <c r="I224" s="36">
        <f t="shared" si="92"/>
        <v>0</v>
      </c>
    </row>
    <row r="225" spans="1:9" ht="22.5" x14ac:dyDescent="0.2">
      <c r="A225" s="38" t="s">
        <v>141</v>
      </c>
      <c r="B225" s="33">
        <v>5</v>
      </c>
      <c r="C225" s="33">
        <v>3</v>
      </c>
      <c r="D225" s="34" t="s">
        <v>237</v>
      </c>
      <c r="E225" s="35" t="s">
        <v>57</v>
      </c>
      <c r="F225" s="36">
        <f>F226</f>
        <v>8.1</v>
      </c>
      <c r="G225" s="36">
        <f t="shared" si="92"/>
        <v>8.1</v>
      </c>
      <c r="H225" s="78">
        <f t="shared" si="89"/>
        <v>1</v>
      </c>
      <c r="I225" s="36">
        <f t="shared" si="92"/>
        <v>0</v>
      </c>
    </row>
    <row r="226" spans="1:9" ht="22.5" x14ac:dyDescent="0.2">
      <c r="A226" s="38" t="s">
        <v>58</v>
      </c>
      <c r="B226" s="33">
        <v>5</v>
      </c>
      <c r="C226" s="33">
        <v>3</v>
      </c>
      <c r="D226" s="34" t="s">
        <v>237</v>
      </c>
      <c r="E226" s="35" t="s">
        <v>59</v>
      </c>
      <c r="F226" s="36">
        <v>8.1</v>
      </c>
      <c r="G226" s="70">
        <v>8.1</v>
      </c>
      <c r="H226" s="78">
        <f t="shared" si="89"/>
        <v>1</v>
      </c>
      <c r="I226" s="59">
        <f>F226-G226</f>
        <v>0</v>
      </c>
    </row>
    <row r="227" spans="1:9" ht="22.5" x14ac:dyDescent="0.2">
      <c r="A227" s="38" t="s">
        <v>97</v>
      </c>
      <c r="B227" s="33">
        <v>5</v>
      </c>
      <c r="C227" s="33">
        <v>3</v>
      </c>
      <c r="D227" s="34" t="s">
        <v>240</v>
      </c>
      <c r="E227" s="35"/>
      <c r="F227" s="36">
        <f>F228</f>
        <v>523.70000000000005</v>
      </c>
      <c r="G227" s="36">
        <f t="shared" ref="G227:I228" si="93">G228</f>
        <v>523.55399999999997</v>
      </c>
      <c r="H227" s="78">
        <f t="shared" si="89"/>
        <v>0.99972121443574546</v>
      </c>
      <c r="I227" s="36">
        <f t="shared" si="93"/>
        <v>0.14600000000007185</v>
      </c>
    </row>
    <row r="228" spans="1:9" ht="22.5" x14ac:dyDescent="0.2">
      <c r="A228" s="38" t="s">
        <v>141</v>
      </c>
      <c r="B228" s="33">
        <v>5</v>
      </c>
      <c r="C228" s="33">
        <v>3</v>
      </c>
      <c r="D228" s="34" t="s">
        <v>240</v>
      </c>
      <c r="E228" s="35" t="s">
        <v>57</v>
      </c>
      <c r="F228" s="36">
        <f>F229</f>
        <v>523.70000000000005</v>
      </c>
      <c r="G228" s="36">
        <f t="shared" si="93"/>
        <v>523.55399999999997</v>
      </c>
      <c r="H228" s="78">
        <f t="shared" si="89"/>
        <v>0.99972121443574546</v>
      </c>
      <c r="I228" s="36">
        <f t="shared" si="93"/>
        <v>0.14600000000007185</v>
      </c>
    </row>
    <row r="229" spans="1:9" ht="22.5" x14ac:dyDescent="0.2">
      <c r="A229" s="38" t="s">
        <v>58</v>
      </c>
      <c r="B229" s="33">
        <v>5</v>
      </c>
      <c r="C229" s="33">
        <v>3</v>
      </c>
      <c r="D229" s="34" t="s">
        <v>240</v>
      </c>
      <c r="E229" s="35" t="s">
        <v>59</v>
      </c>
      <c r="F229" s="36">
        <v>523.70000000000005</v>
      </c>
      <c r="G229" s="70">
        <v>523.55399999999997</v>
      </c>
      <c r="H229" s="78">
        <f t="shared" si="89"/>
        <v>0.99972121443574546</v>
      </c>
      <c r="I229" s="59">
        <f>F229-G229</f>
        <v>0.14600000000007185</v>
      </c>
    </row>
    <row r="230" spans="1:9" ht="11.25" customHeight="1" x14ac:dyDescent="0.2">
      <c r="A230" s="32" t="s">
        <v>48</v>
      </c>
      <c r="B230" s="33">
        <v>8</v>
      </c>
      <c r="C230" s="33">
        <v>0</v>
      </c>
      <c r="D230" s="34" t="s">
        <v>56</v>
      </c>
      <c r="E230" s="35" t="s">
        <v>56</v>
      </c>
      <c r="F230" s="36">
        <f>F231</f>
        <v>4175.5999999999995</v>
      </c>
      <c r="G230" s="36">
        <f t="shared" ref="G230:I231" si="94">G231</f>
        <v>4135.009</v>
      </c>
      <c r="H230" s="78">
        <f t="shared" si="89"/>
        <v>0.99027900182009787</v>
      </c>
      <c r="I230" s="36">
        <f t="shared" si="94"/>
        <v>40.59099999999998</v>
      </c>
    </row>
    <row r="231" spans="1:9" ht="11.25" customHeight="1" x14ac:dyDescent="0.2">
      <c r="A231" s="32" t="s">
        <v>41</v>
      </c>
      <c r="B231" s="33">
        <v>8</v>
      </c>
      <c r="C231" s="33">
        <v>1</v>
      </c>
      <c r="D231" s="34" t="s">
        <v>56</v>
      </c>
      <c r="E231" s="35" t="s">
        <v>56</v>
      </c>
      <c r="F231" s="36">
        <f>F232</f>
        <v>4175.5999999999995</v>
      </c>
      <c r="G231" s="36">
        <f t="shared" si="94"/>
        <v>4135.009</v>
      </c>
      <c r="H231" s="78">
        <f t="shared" si="89"/>
        <v>0.99027900182009787</v>
      </c>
      <c r="I231" s="36">
        <f t="shared" si="94"/>
        <v>40.59099999999998</v>
      </c>
    </row>
    <row r="232" spans="1:9" ht="22.5" customHeight="1" x14ac:dyDescent="0.2">
      <c r="A232" s="37" t="s">
        <v>230</v>
      </c>
      <c r="B232" s="33">
        <v>8</v>
      </c>
      <c r="C232" s="33">
        <v>1</v>
      </c>
      <c r="D232" s="34" t="s">
        <v>147</v>
      </c>
      <c r="E232" s="35" t="s">
        <v>56</v>
      </c>
      <c r="F232" s="36">
        <f>F233+F246</f>
        <v>4175.5999999999995</v>
      </c>
      <c r="G232" s="36">
        <f t="shared" ref="G232:I232" si="95">G233+G246</f>
        <v>4135.009</v>
      </c>
      <c r="H232" s="78">
        <f t="shared" si="89"/>
        <v>0.99027900182009787</v>
      </c>
      <c r="I232" s="36">
        <f t="shared" si="95"/>
        <v>40.59099999999998</v>
      </c>
    </row>
    <row r="233" spans="1:9" ht="42" customHeight="1" x14ac:dyDescent="0.2">
      <c r="A233" s="37" t="s">
        <v>106</v>
      </c>
      <c r="B233" s="33">
        <v>8</v>
      </c>
      <c r="C233" s="33">
        <v>1</v>
      </c>
      <c r="D233" s="34" t="s">
        <v>148</v>
      </c>
      <c r="E233" s="35" t="s">
        <v>56</v>
      </c>
      <c r="F233" s="36">
        <f>F234</f>
        <v>1645.3</v>
      </c>
      <c r="G233" s="36">
        <f t="shared" ref="G233:I233" si="96">G234</f>
        <v>1612.569</v>
      </c>
      <c r="H233" s="78">
        <f t="shared" si="89"/>
        <v>0.98010636358110981</v>
      </c>
      <c r="I233" s="36">
        <f t="shared" si="96"/>
        <v>32.730999999999995</v>
      </c>
    </row>
    <row r="234" spans="1:9" ht="30" customHeight="1" x14ac:dyDescent="0.2">
      <c r="A234" s="37" t="s">
        <v>107</v>
      </c>
      <c r="B234" s="33">
        <v>8</v>
      </c>
      <c r="C234" s="33">
        <v>1</v>
      </c>
      <c r="D234" s="34" t="s">
        <v>149</v>
      </c>
      <c r="E234" s="35"/>
      <c r="F234" s="36">
        <f>F235+F240+F243</f>
        <v>1645.3</v>
      </c>
      <c r="G234" s="36">
        <f t="shared" ref="G234:I234" si="97">G235+G240+G243</f>
        <v>1612.569</v>
      </c>
      <c r="H234" s="78">
        <f t="shared" si="89"/>
        <v>0.98010636358110981</v>
      </c>
      <c r="I234" s="36">
        <f t="shared" si="97"/>
        <v>32.730999999999995</v>
      </c>
    </row>
    <row r="235" spans="1:9" ht="37.5" customHeight="1" x14ac:dyDescent="0.2">
      <c r="A235" s="37" t="s">
        <v>94</v>
      </c>
      <c r="B235" s="33">
        <v>8</v>
      </c>
      <c r="C235" s="33">
        <v>1</v>
      </c>
      <c r="D235" s="34" t="s">
        <v>150</v>
      </c>
      <c r="E235" s="35" t="s">
        <v>56</v>
      </c>
      <c r="F235" s="36">
        <f>F236+F238</f>
        <v>1636.3</v>
      </c>
      <c r="G235" s="36">
        <f t="shared" ref="G235:I235" si="98">G236+G238</f>
        <v>1603.569</v>
      </c>
      <c r="H235" s="78">
        <f t="shared" si="89"/>
        <v>0.97999694432561268</v>
      </c>
      <c r="I235" s="36">
        <f t="shared" si="98"/>
        <v>32.730999999999995</v>
      </c>
    </row>
    <row r="236" spans="1:9" ht="45.75" customHeight="1" x14ac:dyDescent="0.2">
      <c r="A236" s="38" t="s">
        <v>60</v>
      </c>
      <c r="B236" s="33">
        <v>8</v>
      </c>
      <c r="C236" s="33">
        <v>1</v>
      </c>
      <c r="D236" s="34" t="s">
        <v>150</v>
      </c>
      <c r="E236" s="35" t="s">
        <v>61</v>
      </c>
      <c r="F236" s="36">
        <f>F237</f>
        <v>1302</v>
      </c>
      <c r="G236" s="36">
        <f t="shared" ref="G236:I236" si="99">G237</f>
        <v>1300</v>
      </c>
      <c r="H236" s="78">
        <f t="shared" si="89"/>
        <v>0.99846390168970811</v>
      </c>
      <c r="I236" s="36">
        <f t="shared" si="99"/>
        <v>2</v>
      </c>
    </row>
    <row r="237" spans="1:9" ht="30" customHeight="1" x14ac:dyDescent="0.2">
      <c r="A237" s="38" t="s">
        <v>62</v>
      </c>
      <c r="B237" s="33">
        <v>8</v>
      </c>
      <c r="C237" s="33">
        <v>1</v>
      </c>
      <c r="D237" s="34" t="s">
        <v>150</v>
      </c>
      <c r="E237" s="35" t="s">
        <v>63</v>
      </c>
      <c r="F237" s="36">
        <v>1302</v>
      </c>
      <c r="G237" s="70">
        <v>1300</v>
      </c>
      <c r="H237" s="78">
        <f t="shared" si="89"/>
        <v>0.99846390168970811</v>
      </c>
      <c r="I237" s="59">
        <f>F237-G237</f>
        <v>2</v>
      </c>
    </row>
    <row r="238" spans="1:9" ht="30" customHeight="1" x14ac:dyDescent="0.2">
      <c r="A238" s="38" t="s">
        <v>141</v>
      </c>
      <c r="B238" s="33">
        <v>8</v>
      </c>
      <c r="C238" s="33">
        <v>1</v>
      </c>
      <c r="D238" s="34" t="s">
        <v>150</v>
      </c>
      <c r="E238" s="35" t="s">
        <v>57</v>
      </c>
      <c r="F238" s="36">
        <f>F239</f>
        <v>334.3</v>
      </c>
      <c r="G238" s="36">
        <f t="shared" ref="G238:I238" si="100">G239</f>
        <v>303.56900000000002</v>
      </c>
      <c r="H238" s="78">
        <f t="shared" si="89"/>
        <v>0.90807358659886328</v>
      </c>
      <c r="I238" s="36">
        <f t="shared" si="100"/>
        <v>30.730999999999995</v>
      </c>
    </row>
    <row r="239" spans="1:9" ht="30" customHeight="1" x14ac:dyDescent="0.2">
      <c r="A239" s="38" t="s">
        <v>58</v>
      </c>
      <c r="B239" s="33">
        <v>8</v>
      </c>
      <c r="C239" s="33">
        <v>1</v>
      </c>
      <c r="D239" s="34" t="s">
        <v>150</v>
      </c>
      <c r="E239" s="35" t="s">
        <v>59</v>
      </c>
      <c r="F239" s="36">
        <v>334.3</v>
      </c>
      <c r="G239" s="70">
        <v>303.56900000000002</v>
      </c>
      <c r="H239" s="78">
        <f t="shared" si="89"/>
        <v>0.90807358659886328</v>
      </c>
      <c r="I239" s="59">
        <f>F239-G239</f>
        <v>30.730999999999995</v>
      </c>
    </row>
    <row r="240" spans="1:9" ht="51" customHeight="1" x14ac:dyDescent="0.2">
      <c r="A240" s="37" t="s">
        <v>210</v>
      </c>
      <c r="B240" s="33">
        <v>8</v>
      </c>
      <c r="C240" s="33">
        <v>1</v>
      </c>
      <c r="D240" s="34" t="s">
        <v>151</v>
      </c>
      <c r="E240" s="35"/>
      <c r="F240" s="36">
        <f>F241</f>
        <v>7.7</v>
      </c>
      <c r="G240" s="36">
        <f t="shared" ref="G240:I241" si="101">G241</f>
        <v>7.7</v>
      </c>
      <c r="H240" s="78">
        <f t="shared" si="89"/>
        <v>1</v>
      </c>
      <c r="I240" s="36">
        <f t="shared" si="101"/>
        <v>0</v>
      </c>
    </row>
    <row r="241" spans="1:9" ht="22.5" customHeight="1" x14ac:dyDescent="0.2">
      <c r="A241" s="38" t="s">
        <v>141</v>
      </c>
      <c r="B241" s="33">
        <v>8</v>
      </c>
      <c r="C241" s="33">
        <v>1</v>
      </c>
      <c r="D241" s="34" t="s">
        <v>151</v>
      </c>
      <c r="E241" s="35" t="s">
        <v>57</v>
      </c>
      <c r="F241" s="36">
        <f>F242</f>
        <v>7.7</v>
      </c>
      <c r="G241" s="36">
        <f t="shared" si="101"/>
        <v>7.7</v>
      </c>
      <c r="H241" s="78">
        <f t="shared" si="89"/>
        <v>1</v>
      </c>
      <c r="I241" s="36">
        <f t="shared" si="101"/>
        <v>0</v>
      </c>
    </row>
    <row r="242" spans="1:9" ht="22.5" x14ac:dyDescent="0.2">
      <c r="A242" s="38" t="s">
        <v>58</v>
      </c>
      <c r="B242" s="33">
        <v>8</v>
      </c>
      <c r="C242" s="33">
        <v>1</v>
      </c>
      <c r="D242" s="34" t="s">
        <v>287</v>
      </c>
      <c r="E242" s="35" t="s">
        <v>59</v>
      </c>
      <c r="F242" s="36">
        <v>7.7</v>
      </c>
      <c r="G242" s="70">
        <v>7.7</v>
      </c>
      <c r="H242" s="78">
        <f t="shared" si="89"/>
        <v>1</v>
      </c>
      <c r="I242" s="59">
        <f>F242-G242</f>
        <v>0</v>
      </c>
    </row>
    <row r="243" spans="1:9" ht="52.5" customHeight="1" x14ac:dyDescent="0.2">
      <c r="A243" s="38" t="s">
        <v>213</v>
      </c>
      <c r="B243" s="33">
        <v>8</v>
      </c>
      <c r="C243" s="33">
        <v>1</v>
      </c>
      <c r="D243" s="34" t="s">
        <v>286</v>
      </c>
      <c r="E243" s="35" t="s">
        <v>56</v>
      </c>
      <c r="F243" s="36">
        <f>F244</f>
        <v>1.3</v>
      </c>
      <c r="G243" s="36">
        <f t="shared" ref="G243:I244" si="102">G244</f>
        <v>1.3</v>
      </c>
      <c r="H243" s="78">
        <f t="shared" si="89"/>
        <v>1</v>
      </c>
      <c r="I243" s="36">
        <f t="shared" si="102"/>
        <v>0</v>
      </c>
    </row>
    <row r="244" spans="1:9" ht="22.5" x14ac:dyDescent="0.2">
      <c r="A244" s="38" t="s">
        <v>141</v>
      </c>
      <c r="B244" s="33">
        <v>8</v>
      </c>
      <c r="C244" s="33">
        <v>1</v>
      </c>
      <c r="D244" s="34" t="s">
        <v>286</v>
      </c>
      <c r="E244" s="35" t="s">
        <v>57</v>
      </c>
      <c r="F244" s="36">
        <f>F245</f>
        <v>1.3</v>
      </c>
      <c r="G244" s="36">
        <f t="shared" si="102"/>
        <v>1.3</v>
      </c>
      <c r="H244" s="78">
        <f t="shared" si="89"/>
        <v>1</v>
      </c>
      <c r="I244" s="36">
        <f t="shared" si="102"/>
        <v>0</v>
      </c>
    </row>
    <row r="245" spans="1:9" ht="22.5" x14ac:dyDescent="0.2">
      <c r="A245" s="38" t="s">
        <v>58</v>
      </c>
      <c r="B245" s="33">
        <v>8</v>
      </c>
      <c r="C245" s="33">
        <v>1</v>
      </c>
      <c r="D245" s="34" t="s">
        <v>286</v>
      </c>
      <c r="E245" s="35" t="s">
        <v>59</v>
      </c>
      <c r="F245" s="36">
        <v>1.3</v>
      </c>
      <c r="G245" s="70">
        <v>1.3</v>
      </c>
      <c r="H245" s="78">
        <f t="shared" si="89"/>
        <v>1</v>
      </c>
      <c r="I245" s="59">
        <f>F245-G245</f>
        <v>0</v>
      </c>
    </row>
    <row r="246" spans="1:9" ht="11.25" customHeight="1" x14ac:dyDescent="0.2">
      <c r="A246" s="37" t="s">
        <v>108</v>
      </c>
      <c r="B246" s="33">
        <v>8</v>
      </c>
      <c r="C246" s="33">
        <v>1</v>
      </c>
      <c r="D246" s="34" t="s">
        <v>152</v>
      </c>
      <c r="E246" s="35" t="s">
        <v>56</v>
      </c>
      <c r="F246" s="36">
        <f>F247</f>
        <v>2530.2999999999997</v>
      </c>
      <c r="G246" s="36">
        <f t="shared" ref="G246:I247" si="103">G247</f>
        <v>2522.44</v>
      </c>
      <c r="H246" s="78">
        <f t="shared" si="89"/>
        <v>0.99689364897443</v>
      </c>
      <c r="I246" s="36">
        <f t="shared" si="103"/>
        <v>7.8599999999999852</v>
      </c>
    </row>
    <row r="247" spans="1:9" ht="26.25" customHeight="1" x14ac:dyDescent="0.2">
      <c r="A247" s="37" t="s">
        <v>109</v>
      </c>
      <c r="B247" s="33">
        <v>8</v>
      </c>
      <c r="C247" s="33">
        <v>1</v>
      </c>
      <c r="D247" s="34" t="s">
        <v>154</v>
      </c>
      <c r="E247" s="35" t="s">
        <v>56</v>
      </c>
      <c r="F247" s="36">
        <f>F248</f>
        <v>2530.2999999999997</v>
      </c>
      <c r="G247" s="36">
        <f t="shared" si="103"/>
        <v>2522.44</v>
      </c>
      <c r="H247" s="78">
        <f t="shared" si="89"/>
        <v>0.99689364897443</v>
      </c>
      <c r="I247" s="36">
        <f t="shared" si="103"/>
        <v>7.8599999999999852</v>
      </c>
    </row>
    <row r="248" spans="1:9" ht="26.25" customHeight="1" x14ac:dyDescent="0.2">
      <c r="A248" s="37" t="s">
        <v>94</v>
      </c>
      <c r="B248" s="33">
        <v>8</v>
      </c>
      <c r="C248" s="33">
        <v>1</v>
      </c>
      <c r="D248" s="34" t="s">
        <v>153</v>
      </c>
      <c r="E248" s="35"/>
      <c r="F248" s="36">
        <f>F249+F251</f>
        <v>2530.2999999999997</v>
      </c>
      <c r="G248" s="36">
        <f t="shared" ref="G248:I248" si="104">G249+G251</f>
        <v>2522.44</v>
      </c>
      <c r="H248" s="78">
        <f t="shared" si="89"/>
        <v>0.99689364897443</v>
      </c>
      <c r="I248" s="36">
        <f t="shared" si="104"/>
        <v>7.8599999999999852</v>
      </c>
    </row>
    <row r="249" spans="1:9" ht="43.5" customHeight="1" x14ac:dyDescent="0.2">
      <c r="A249" s="38" t="s">
        <v>60</v>
      </c>
      <c r="B249" s="33">
        <v>8</v>
      </c>
      <c r="C249" s="33">
        <v>1</v>
      </c>
      <c r="D249" s="34" t="s">
        <v>153</v>
      </c>
      <c r="E249" s="35" t="s">
        <v>61</v>
      </c>
      <c r="F249" s="36">
        <f>F250</f>
        <v>77.2</v>
      </c>
      <c r="G249" s="36">
        <f t="shared" ref="G249:I249" si="105">G250</f>
        <v>72.11</v>
      </c>
      <c r="H249" s="78">
        <f t="shared" si="89"/>
        <v>0.93406735751295333</v>
      </c>
      <c r="I249" s="36">
        <f t="shared" si="105"/>
        <v>5.0900000000000034</v>
      </c>
    </row>
    <row r="250" spans="1:9" x14ac:dyDescent="0.2">
      <c r="A250" s="38" t="s">
        <v>62</v>
      </c>
      <c r="B250" s="33">
        <v>8</v>
      </c>
      <c r="C250" s="33">
        <v>1</v>
      </c>
      <c r="D250" s="34" t="s">
        <v>153</v>
      </c>
      <c r="E250" s="35" t="s">
        <v>63</v>
      </c>
      <c r="F250" s="36">
        <v>77.2</v>
      </c>
      <c r="G250" s="71">
        <v>72.11</v>
      </c>
      <c r="H250" s="78">
        <f t="shared" si="89"/>
        <v>0.93406735751295333</v>
      </c>
      <c r="I250" s="59">
        <f>F250-G250</f>
        <v>5.0900000000000034</v>
      </c>
    </row>
    <row r="251" spans="1:9" ht="22.5" customHeight="1" x14ac:dyDescent="0.2">
      <c r="A251" s="38" t="s">
        <v>141</v>
      </c>
      <c r="B251" s="33">
        <v>8</v>
      </c>
      <c r="C251" s="33">
        <v>1</v>
      </c>
      <c r="D251" s="34" t="s">
        <v>153</v>
      </c>
      <c r="E251" s="35" t="s">
        <v>57</v>
      </c>
      <c r="F251" s="36">
        <f>F252</f>
        <v>2453.1</v>
      </c>
      <c r="G251" s="36">
        <f t="shared" ref="G251:I251" si="106">G252</f>
        <v>2450.33</v>
      </c>
      <c r="H251" s="78">
        <f t="shared" si="89"/>
        <v>0.99887081651787535</v>
      </c>
      <c r="I251" s="36">
        <f t="shared" si="106"/>
        <v>2.7699999999999818</v>
      </c>
    </row>
    <row r="252" spans="1:9" ht="22.5" x14ac:dyDescent="0.2">
      <c r="A252" s="38" t="s">
        <v>58</v>
      </c>
      <c r="B252" s="33">
        <v>8</v>
      </c>
      <c r="C252" s="33">
        <v>1</v>
      </c>
      <c r="D252" s="34" t="s">
        <v>153</v>
      </c>
      <c r="E252" s="35" t="s">
        <v>59</v>
      </c>
      <c r="F252" s="36">
        <v>2453.1</v>
      </c>
      <c r="G252" s="70">
        <v>2450.33</v>
      </c>
      <c r="H252" s="78">
        <f t="shared" si="89"/>
        <v>0.99887081651787535</v>
      </c>
      <c r="I252" s="59">
        <f>F252-G252</f>
        <v>2.7699999999999818</v>
      </c>
    </row>
    <row r="253" spans="1:9" ht="11.25" customHeight="1" x14ac:dyDescent="0.2">
      <c r="A253" s="32" t="s">
        <v>49</v>
      </c>
      <c r="B253" s="33">
        <v>11</v>
      </c>
      <c r="C253" s="33">
        <v>0</v>
      </c>
      <c r="D253" s="34" t="s">
        <v>56</v>
      </c>
      <c r="E253" s="35" t="s">
        <v>56</v>
      </c>
      <c r="F253" s="36">
        <f>F254</f>
        <v>5954.6</v>
      </c>
      <c r="G253" s="36">
        <f t="shared" ref="G253:I257" si="107">G254</f>
        <v>5530.3559999999998</v>
      </c>
      <c r="H253" s="78">
        <f t="shared" si="89"/>
        <v>0.9287535686695999</v>
      </c>
      <c r="I253" s="36">
        <f t="shared" si="107"/>
        <v>424.2439999999998</v>
      </c>
    </row>
    <row r="254" spans="1:9" ht="11.25" customHeight="1" x14ac:dyDescent="0.2">
      <c r="A254" s="32" t="s">
        <v>42</v>
      </c>
      <c r="B254" s="33">
        <v>11</v>
      </c>
      <c r="C254" s="33">
        <v>1</v>
      </c>
      <c r="D254" s="34" t="s">
        <v>56</v>
      </c>
      <c r="E254" s="35" t="s">
        <v>56</v>
      </c>
      <c r="F254" s="36">
        <f>F255</f>
        <v>5954.6</v>
      </c>
      <c r="G254" s="36">
        <f t="shared" si="107"/>
        <v>5530.3559999999998</v>
      </c>
      <c r="H254" s="78">
        <f t="shared" si="89"/>
        <v>0.9287535686695999</v>
      </c>
      <c r="I254" s="36">
        <f t="shared" si="107"/>
        <v>424.2439999999998</v>
      </c>
    </row>
    <row r="255" spans="1:9" ht="33.75" customHeight="1" x14ac:dyDescent="0.2">
      <c r="A255" s="37" t="s">
        <v>229</v>
      </c>
      <c r="B255" s="33">
        <v>11</v>
      </c>
      <c r="C255" s="33">
        <v>1</v>
      </c>
      <c r="D255" s="34" t="s">
        <v>155</v>
      </c>
      <c r="E255" s="35" t="s">
        <v>56</v>
      </c>
      <c r="F255" s="36">
        <f>F256</f>
        <v>5954.6</v>
      </c>
      <c r="G255" s="36">
        <f t="shared" si="107"/>
        <v>5530.3559999999998</v>
      </c>
      <c r="H255" s="78">
        <f t="shared" si="89"/>
        <v>0.9287535686695999</v>
      </c>
      <c r="I255" s="36">
        <f t="shared" si="107"/>
        <v>424.2439999999998</v>
      </c>
    </row>
    <row r="256" spans="1:9" ht="35.25" customHeight="1" x14ac:dyDescent="0.2">
      <c r="A256" s="37" t="s">
        <v>64</v>
      </c>
      <c r="B256" s="33">
        <v>11</v>
      </c>
      <c r="C256" s="33">
        <v>1</v>
      </c>
      <c r="D256" s="34" t="s">
        <v>156</v>
      </c>
      <c r="E256" s="35" t="s">
        <v>56</v>
      </c>
      <c r="F256" s="36">
        <f>F257</f>
        <v>5954.6</v>
      </c>
      <c r="G256" s="36">
        <f t="shared" si="107"/>
        <v>5530.3559999999998</v>
      </c>
      <c r="H256" s="78">
        <f t="shared" si="89"/>
        <v>0.9287535686695999</v>
      </c>
      <c r="I256" s="36">
        <f t="shared" si="107"/>
        <v>424.2439999999998</v>
      </c>
    </row>
    <row r="257" spans="1:10" ht="31.5" customHeight="1" x14ac:dyDescent="0.2">
      <c r="A257" s="37" t="s">
        <v>110</v>
      </c>
      <c r="B257" s="33">
        <v>11</v>
      </c>
      <c r="C257" s="33">
        <v>1</v>
      </c>
      <c r="D257" s="34" t="s">
        <v>157</v>
      </c>
      <c r="E257" s="35"/>
      <c r="F257" s="36">
        <f>F258</f>
        <v>5954.6</v>
      </c>
      <c r="G257" s="36">
        <f t="shared" si="107"/>
        <v>5530.3559999999998</v>
      </c>
      <c r="H257" s="78">
        <f t="shared" si="89"/>
        <v>0.9287535686695999</v>
      </c>
      <c r="I257" s="36">
        <f t="shared" si="107"/>
        <v>424.2439999999998</v>
      </c>
    </row>
    <row r="258" spans="1:10" ht="32.25" customHeight="1" x14ac:dyDescent="0.2">
      <c r="A258" s="37" t="s">
        <v>94</v>
      </c>
      <c r="B258" s="33">
        <v>11</v>
      </c>
      <c r="C258" s="33">
        <v>1</v>
      </c>
      <c r="D258" s="34" t="s">
        <v>158</v>
      </c>
      <c r="E258" s="35" t="s">
        <v>56</v>
      </c>
      <c r="F258" s="36">
        <f>F259+F261+F263</f>
        <v>5954.6</v>
      </c>
      <c r="G258" s="36">
        <f t="shared" ref="G258:I258" si="108">G259+G261+G263</f>
        <v>5530.3559999999998</v>
      </c>
      <c r="H258" s="78">
        <f t="shared" si="89"/>
        <v>0.9287535686695999</v>
      </c>
      <c r="I258" s="36">
        <f t="shared" si="108"/>
        <v>424.2439999999998</v>
      </c>
    </row>
    <row r="259" spans="1:10" ht="45" customHeight="1" x14ac:dyDescent="0.2">
      <c r="A259" s="38" t="s">
        <v>60</v>
      </c>
      <c r="B259" s="33">
        <v>11</v>
      </c>
      <c r="C259" s="33">
        <v>1</v>
      </c>
      <c r="D259" s="34" t="s">
        <v>158</v>
      </c>
      <c r="E259" s="35" t="s">
        <v>61</v>
      </c>
      <c r="F259" s="36">
        <f>F260</f>
        <v>4216</v>
      </c>
      <c r="G259" s="36">
        <f t="shared" ref="G259:I259" si="109">G260</f>
        <v>4063.19</v>
      </c>
      <c r="H259" s="78">
        <f t="shared" si="89"/>
        <v>0.96375474383301707</v>
      </c>
      <c r="I259" s="36">
        <f t="shared" si="109"/>
        <v>152.80999999999995</v>
      </c>
    </row>
    <row r="260" spans="1:10" x14ac:dyDescent="0.2">
      <c r="A260" s="38" t="s">
        <v>62</v>
      </c>
      <c r="B260" s="33">
        <v>11</v>
      </c>
      <c r="C260" s="33">
        <v>1</v>
      </c>
      <c r="D260" s="34" t="s">
        <v>158</v>
      </c>
      <c r="E260" s="35" t="s">
        <v>63</v>
      </c>
      <c r="F260" s="36">
        <v>4216</v>
      </c>
      <c r="G260" s="70">
        <v>4063.19</v>
      </c>
      <c r="H260" s="78">
        <f t="shared" si="89"/>
        <v>0.96375474383301707</v>
      </c>
      <c r="I260" s="59">
        <f>F260-G260</f>
        <v>152.80999999999995</v>
      </c>
    </row>
    <row r="261" spans="1:10" ht="22.5" customHeight="1" x14ac:dyDescent="0.2">
      <c r="A261" s="38" t="s">
        <v>141</v>
      </c>
      <c r="B261" s="33">
        <v>11</v>
      </c>
      <c r="C261" s="33">
        <v>1</v>
      </c>
      <c r="D261" s="34" t="s">
        <v>158</v>
      </c>
      <c r="E261" s="35" t="s">
        <v>57</v>
      </c>
      <c r="F261" s="36">
        <f>F262</f>
        <v>1696.6</v>
      </c>
      <c r="G261" s="36">
        <f t="shared" ref="G261:I261" si="110">G262</f>
        <v>1429.748</v>
      </c>
      <c r="H261" s="78">
        <f t="shared" si="89"/>
        <v>0.84271366261935643</v>
      </c>
      <c r="I261" s="36">
        <f t="shared" si="110"/>
        <v>266.85199999999986</v>
      </c>
    </row>
    <row r="262" spans="1:10" ht="22.5" x14ac:dyDescent="0.2">
      <c r="A262" s="38" t="s">
        <v>58</v>
      </c>
      <c r="B262" s="33">
        <v>11</v>
      </c>
      <c r="C262" s="33">
        <v>1</v>
      </c>
      <c r="D262" s="34" t="s">
        <v>158</v>
      </c>
      <c r="E262" s="35" t="s">
        <v>59</v>
      </c>
      <c r="F262" s="36">
        <v>1696.6</v>
      </c>
      <c r="G262" s="70">
        <v>1429.748</v>
      </c>
      <c r="H262" s="78">
        <f t="shared" si="89"/>
        <v>0.84271366261935643</v>
      </c>
      <c r="I262" s="59">
        <f>F262-G262</f>
        <v>266.85199999999986</v>
      </c>
    </row>
    <row r="263" spans="1:10" ht="11.25" customHeight="1" x14ac:dyDescent="0.2">
      <c r="A263" s="38" t="s">
        <v>67</v>
      </c>
      <c r="B263" s="33">
        <v>11</v>
      </c>
      <c r="C263" s="33">
        <v>1</v>
      </c>
      <c r="D263" s="34" t="s">
        <v>158</v>
      </c>
      <c r="E263" s="35" t="s">
        <v>68</v>
      </c>
      <c r="F263" s="36">
        <f>F264</f>
        <v>42</v>
      </c>
      <c r="G263" s="36">
        <f t="shared" ref="G263:I263" si="111">G264</f>
        <v>37.417999999999999</v>
      </c>
      <c r="H263" s="78">
        <f t="shared" si="89"/>
        <v>0.89090476190476187</v>
      </c>
      <c r="I263" s="36">
        <f t="shared" si="111"/>
        <v>4.5820000000000007</v>
      </c>
    </row>
    <row r="264" spans="1:10" x14ac:dyDescent="0.2">
      <c r="A264" s="38" t="s">
        <v>69</v>
      </c>
      <c r="B264" s="33">
        <v>11</v>
      </c>
      <c r="C264" s="33">
        <v>1</v>
      </c>
      <c r="D264" s="34" t="s">
        <v>158</v>
      </c>
      <c r="E264" s="35" t="s">
        <v>70</v>
      </c>
      <c r="F264" s="36">
        <v>42</v>
      </c>
      <c r="G264" s="70">
        <v>37.417999999999999</v>
      </c>
      <c r="H264" s="78">
        <f t="shared" si="89"/>
        <v>0.89090476190476187</v>
      </c>
      <c r="I264" s="59">
        <f>F264-G264</f>
        <v>4.5820000000000007</v>
      </c>
    </row>
    <row r="265" spans="1:10" ht="12" thickBot="1" x14ac:dyDescent="0.25">
      <c r="A265" s="81"/>
      <c r="B265" s="82"/>
      <c r="C265" s="82"/>
      <c r="D265" s="83"/>
      <c r="E265" s="46" t="s">
        <v>127</v>
      </c>
      <c r="F265" s="47">
        <f>F7+F101+F108+F140+F175+F230+F253</f>
        <v>41262.5</v>
      </c>
      <c r="G265" s="47">
        <f>G7+G101+G108+G140+G175+G230+G253</f>
        <v>38172.856</v>
      </c>
      <c r="H265" s="80">
        <f>G265/F265</f>
        <v>0.92512222962738566</v>
      </c>
      <c r="I265" s="47">
        <f>I7+I101+I108+I140+I175+I230+I253</f>
        <v>3089.6440000000011</v>
      </c>
    </row>
    <row r="266" spans="1:10" ht="11.25" customHeight="1" x14ac:dyDescent="0.2">
      <c r="F266" s="48"/>
    </row>
    <row r="267" spans="1:10" x14ac:dyDescent="0.2">
      <c r="F267" s="49"/>
    </row>
    <row r="269" spans="1:10" s="24" customFormat="1" x14ac:dyDescent="0.2">
      <c r="A269" s="20"/>
      <c r="B269" s="21"/>
      <c r="C269" s="21"/>
      <c r="D269" s="22"/>
      <c r="E269" s="23"/>
      <c r="F269" s="51"/>
      <c r="G269" s="69"/>
      <c r="H269" s="69"/>
      <c r="I269" s="61"/>
      <c r="J269" s="62"/>
    </row>
  </sheetData>
  <autoFilter ref="A6:J265"/>
  <mergeCells count="2">
    <mergeCell ref="A3:I3"/>
    <mergeCell ref="G2:I2"/>
  </mergeCells>
  <pageMargins left="0" right="0" top="0" bottom="0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C24" sqref="C24"/>
    </sheetView>
  </sheetViews>
  <sheetFormatPr defaultRowHeight="11.25" x14ac:dyDescent="0.2"/>
  <cols>
    <col min="1" max="1" width="9.85546875" style="23" customWidth="1"/>
    <col min="2" max="2" width="24.140625" style="21" customWidth="1"/>
    <col min="3" max="3" width="40.140625" style="23" customWidth="1"/>
    <col min="4" max="4" width="15.85546875" style="21" hidden="1" customWidth="1"/>
    <col min="5" max="5" width="11.7109375" style="23" hidden="1" customWidth="1"/>
    <col min="6" max="6" width="12.5703125" style="23" customWidth="1"/>
    <col min="7" max="7" width="12.42578125" style="24" customWidth="1"/>
    <col min="8" max="16384" width="9.140625" style="23"/>
  </cols>
  <sheetData>
    <row r="1" spans="1:7" ht="62.25" customHeight="1" x14ac:dyDescent="0.2">
      <c r="E1" s="95" t="s">
        <v>291</v>
      </c>
      <c r="F1" s="95"/>
      <c r="G1" s="95"/>
    </row>
    <row r="2" spans="1:7" ht="29.25" customHeight="1" x14ac:dyDescent="0.2">
      <c r="A2" s="91" t="s">
        <v>290</v>
      </c>
      <c r="B2" s="91"/>
      <c r="C2" s="91"/>
      <c r="D2" s="91"/>
      <c r="E2" s="91"/>
      <c r="F2" s="91"/>
    </row>
    <row r="3" spans="1:7" x14ac:dyDescent="0.2">
      <c r="D3" s="84"/>
      <c r="E3" s="84"/>
      <c r="F3" s="84" t="s">
        <v>46</v>
      </c>
    </row>
    <row r="4" spans="1:7" ht="78.75" x14ac:dyDescent="0.2">
      <c r="A4" s="85" t="s">
        <v>256</v>
      </c>
      <c r="B4" s="85" t="s">
        <v>257</v>
      </c>
      <c r="C4" s="86" t="s">
        <v>258</v>
      </c>
      <c r="D4" s="63" t="s">
        <v>289</v>
      </c>
      <c r="E4" s="63" t="s">
        <v>214</v>
      </c>
      <c r="F4" s="63" t="s">
        <v>215</v>
      </c>
      <c r="G4" s="87" t="s">
        <v>285</v>
      </c>
    </row>
    <row r="5" spans="1:7" x14ac:dyDescent="0.2">
      <c r="A5" s="63">
        <v>1</v>
      </c>
      <c r="B5" s="63">
        <v>2</v>
      </c>
      <c r="C5" s="63">
        <v>3</v>
      </c>
      <c r="D5" s="63">
        <v>4</v>
      </c>
      <c r="E5" s="88"/>
      <c r="F5" s="88"/>
      <c r="G5" s="60"/>
    </row>
    <row r="6" spans="1:7" x14ac:dyDescent="0.2">
      <c r="A6" s="63">
        <v>650</v>
      </c>
      <c r="B6" s="63" t="s">
        <v>259</v>
      </c>
      <c r="C6" s="65" t="s">
        <v>260</v>
      </c>
      <c r="D6" s="63"/>
      <c r="E6" s="88"/>
      <c r="F6" s="88"/>
      <c r="G6" s="60"/>
    </row>
    <row r="7" spans="1:7" ht="22.5" x14ac:dyDescent="0.2">
      <c r="A7" s="64" t="s">
        <v>43</v>
      </c>
      <c r="B7" s="63" t="s">
        <v>261</v>
      </c>
      <c r="C7" s="65" t="s">
        <v>262</v>
      </c>
      <c r="D7" s="76">
        <f>D8+D9</f>
        <v>1869.7</v>
      </c>
      <c r="E7" s="76">
        <f t="shared" ref="E7" si="0">E8+E9</f>
        <v>1127.94805</v>
      </c>
      <c r="F7" s="76">
        <f>F9-F8</f>
        <v>4519.3999999999996</v>
      </c>
      <c r="G7" s="76">
        <f>G9-G8</f>
        <v>-1358.3000000000002</v>
      </c>
    </row>
    <row r="8" spans="1:7" ht="22.5" x14ac:dyDescent="0.2">
      <c r="A8" s="63">
        <v>650</v>
      </c>
      <c r="B8" s="63" t="s">
        <v>263</v>
      </c>
      <c r="C8" s="65" t="s">
        <v>264</v>
      </c>
      <c r="D8" s="76">
        <v>0</v>
      </c>
      <c r="E8" s="60">
        <v>0</v>
      </c>
      <c r="F8" s="59">
        <v>0</v>
      </c>
      <c r="G8" s="60">
        <v>5877.7</v>
      </c>
    </row>
    <row r="9" spans="1:7" ht="22.5" x14ac:dyDescent="0.2">
      <c r="A9" s="63">
        <v>650</v>
      </c>
      <c r="B9" s="63" t="s">
        <v>265</v>
      </c>
      <c r="C9" s="66" t="s">
        <v>266</v>
      </c>
      <c r="D9" s="76">
        <v>1869.7</v>
      </c>
      <c r="E9" s="59">
        <v>1127.94805</v>
      </c>
      <c r="F9" s="59">
        <v>4519.3999999999996</v>
      </c>
      <c r="G9" s="60">
        <v>4519.3999999999996</v>
      </c>
    </row>
    <row r="10" spans="1:7" ht="22.5" x14ac:dyDescent="0.2">
      <c r="A10" s="63"/>
      <c r="B10" s="63"/>
      <c r="C10" s="66" t="s">
        <v>267</v>
      </c>
      <c r="D10" s="76">
        <f>D7</f>
        <v>1869.7</v>
      </c>
      <c r="E10" s="76">
        <f t="shared" ref="E10:F10" si="1">E7</f>
        <v>1127.94805</v>
      </c>
      <c r="F10" s="76">
        <f t="shared" si="1"/>
        <v>4519.3999999999996</v>
      </c>
      <c r="G10" s="76">
        <f>G7</f>
        <v>-1358.3000000000002</v>
      </c>
    </row>
    <row r="11" spans="1:7" x14ac:dyDescent="0.2">
      <c r="A11" s="67"/>
    </row>
  </sheetData>
  <mergeCells count="2">
    <mergeCell ref="E1:G1"/>
    <mergeCell ref="A2:F2"/>
  </mergeCell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 2017</vt:lpstr>
      <vt:lpstr>расходы 2017</vt:lpstr>
      <vt:lpstr>дефицит</vt:lpstr>
      <vt:lpstr>Лист1</vt:lpstr>
      <vt:lpstr>дефицит!Область_печати</vt:lpstr>
      <vt:lpstr>'доходы 2017'!Область_печати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2018-03-26T07:13:33Z</cp:lastPrinted>
  <dcterms:created xsi:type="dcterms:W3CDTF">2013-11-27T09:07:44Z</dcterms:created>
  <dcterms:modified xsi:type="dcterms:W3CDTF">2018-04-06T05:09:35Z</dcterms:modified>
</cp:coreProperties>
</file>