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4235" windowHeight="7425" tabRatio="996" activeTab="1"/>
  </bookViews>
  <sheets>
    <sheet name="доходы " sheetId="32" r:id="rId1"/>
    <sheet name="расходы " sheetId="2" r:id="rId2"/>
    <sheet name="дефицит" sheetId="33" r:id="rId3"/>
  </sheets>
  <definedNames>
    <definedName name="_xlnm._FilterDatabase" localSheetId="0" hidden="1">'доходы '!$A$4:$E$42</definedName>
    <definedName name="_xlnm._FilterDatabase" localSheetId="1" hidden="1">'расходы '!$A$5:$H$253</definedName>
  </definedNames>
  <calcPr calcId="145621"/>
  <fileRecoveryPr autoRecover="0"/>
</workbook>
</file>

<file path=xl/calcChain.xml><?xml version="1.0" encoding="utf-8"?>
<calcChain xmlns="http://schemas.openxmlformats.org/spreadsheetml/2006/main">
  <c r="H239" i="2" l="1"/>
  <c r="H247" i="2"/>
  <c r="H249" i="2"/>
  <c r="H251" i="2"/>
  <c r="H232" i="2"/>
  <c r="H237" i="2"/>
  <c r="H224" i="2"/>
  <c r="H226" i="2"/>
  <c r="H229" i="2"/>
  <c r="H212" i="2"/>
  <c r="H216" i="2"/>
  <c r="H202" i="2"/>
  <c r="H205" i="2"/>
  <c r="H208" i="2"/>
  <c r="H191" i="2"/>
  <c r="H196" i="2"/>
  <c r="H186" i="2"/>
  <c r="H180" i="2"/>
  <c r="H183" i="2"/>
  <c r="H170" i="2"/>
  <c r="H173" i="2"/>
  <c r="H155" i="2"/>
  <c r="H162" i="2"/>
  <c r="H147" i="2"/>
  <c r="H149" i="2"/>
  <c r="H152" i="2"/>
  <c r="H134" i="2"/>
  <c r="H137" i="2"/>
  <c r="H139" i="2"/>
  <c r="H127" i="2"/>
  <c r="H122" i="2"/>
  <c r="E29" i="32"/>
  <c r="D29" i="32"/>
  <c r="F10" i="33" l="1"/>
  <c r="F9" i="33"/>
  <c r="E8" i="33"/>
  <c r="F8" i="33" s="1"/>
  <c r="F9" i="32"/>
  <c r="E11" i="33" l="1"/>
  <c r="F11" i="33" s="1"/>
  <c r="F41" i="32" l="1"/>
  <c r="F40" i="32"/>
  <c r="D40" i="32"/>
  <c r="C40" i="32"/>
  <c r="F39" i="32"/>
  <c r="F38" i="32"/>
  <c r="F37" i="32" s="1"/>
  <c r="D38" i="32"/>
  <c r="D37" i="32" s="1"/>
  <c r="C38" i="32"/>
  <c r="C37" i="32" s="1"/>
  <c r="F36" i="32"/>
  <c r="F35" i="32" s="1"/>
  <c r="E36" i="32"/>
  <c r="D35" i="32"/>
  <c r="C35" i="32"/>
  <c r="F34" i="32"/>
  <c r="E34" i="32"/>
  <c r="F33" i="32"/>
  <c r="E33" i="32"/>
  <c r="F32" i="32"/>
  <c r="E32" i="32"/>
  <c r="F31" i="32"/>
  <c r="E31" i="32"/>
  <c r="F30" i="32"/>
  <c r="D30" i="32"/>
  <c r="C30" i="32"/>
  <c r="F28" i="32"/>
  <c r="F27" i="32" s="1"/>
  <c r="F26" i="32" s="1"/>
  <c r="E28" i="32"/>
  <c r="D27" i="32"/>
  <c r="C27" i="32"/>
  <c r="C26" i="32"/>
  <c r="F25" i="32"/>
  <c r="F24" i="32" s="1"/>
  <c r="E25" i="32"/>
  <c r="D24" i="32"/>
  <c r="C24" i="32"/>
  <c r="F23" i="32"/>
  <c r="F22" i="32" s="1"/>
  <c r="F21" i="32" s="1"/>
  <c r="E23" i="32"/>
  <c r="D22" i="32"/>
  <c r="D21" i="32" s="1"/>
  <c r="E21" i="32" s="1"/>
  <c r="C22" i="32"/>
  <c r="C21" i="32" s="1"/>
  <c r="F20" i="32"/>
  <c r="E20" i="32"/>
  <c r="F19" i="32"/>
  <c r="E19" i="32"/>
  <c r="F18" i="32"/>
  <c r="F17" i="32" s="1"/>
  <c r="E18" i="32"/>
  <c r="D17" i="32"/>
  <c r="C17" i="32"/>
  <c r="F16" i="32"/>
  <c r="F15" i="32" s="1"/>
  <c r="E16" i="32"/>
  <c r="D15" i="32"/>
  <c r="C15" i="32"/>
  <c r="F14" i="32"/>
  <c r="E14" i="32"/>
  <c r="F13" i="32"/>
  <c r="E13" i="32"/>
  <c r="D12" i="32"/>
  <c r="E12" i="32" s="1"/>
  <c r="C12" i="32"/>
  <c r="F11" i="32"/>
  <c r="E11" i="32"/>
  <c r="C10" i="32"/>
  <c r="F8" i="32"/>
  <c r="F7" i="32" s="1"/>
  <c r="F6" i="32" s="1"/>
  <c r="E8" i="32"/>
  <c r="D7" i="32"/>
  <c r="C7" i="32"/>
  <c r="C6" i="32" s="1"/>
  <c r="E7" i="32" l="1"/>
  <c r="E24" i="32"/>
  <c r="E17" i="32"/>
  <c r="E27" i="32"/>
  <c r="E30" i="32"/>
  <c r="C29" i="32"/>
  <c r="C5" i="32"/>
  <c r="E22" i="32"/>
  <c r="F29" i="32"/>
  <c r="F12" i="32"/>
  <c r="F10" i="32" s="1"/>
  <c r="F5" i="32" s="1"/>
  <c r="F42" i="32" s="1"/>
  <c r="E15" i="32"/>
  <c r="E35" i="32"/>
  <c r="C42" i="32"/>
  <c r="D6" i="32"/>
  <c r="D10" i="32"/>
  <c r="E10" i="32" s="1"/>
  <c r="D26" i="32"/>
  <c r="E26" i="32" s="1"/>
  <c r="E6" i="32" l="1"/>
  <c r="D5" i="32"/>
  <c r="E5" i="32" l="1"/>
  <c r="D42" i="32"/>
  <c r="E42" i="32" s="1"/>
  <c r="H47" i="2" l="1"/>
  <c r="H53" i="2"/>
  <c r="H59" i="2"/>
  <c r="H64" i="2"/>
  <c r="H70" i="2"/>
  <c r="H75" i="2"/>
  <c r="H77" i="2"/>
  <c r="H81" i="2"/>
  <c r="H85" i="2"/>
  <c r="H91" i="2"/>
  <c r="H93" i="2"/>
  <c r="H95" i="2"/>
  <c r="H98" i="2"/>
  <c r="H105" i="2"/>
  <c r="H104" i="2" s="1"/>
  <c r="H107" i="2"/>
  <c r="H106" i="2" s="1"/>
  <c r="H115" i="2"/>
  <c r="H114" i="2" s="1"/>
  <c r="H113" i="2" s="1"/>
  <c r="H112" i="2" s="1"/>
  <c r="H111" i="2" s="1"/>
  <c r="H110" i="2" s="1"/>
  <c r="H109" i="2" s="1"/>
  <c r="H33" i="2"/>
  <c r="H40" i="2"/>
  <c r="H20" i="2"/>
  <c r="H22" i="2"/>
  <c r="H24" i="2"/>
  <c r="H27" i="2"/>
  <c r="H31" i="2"/>
  <c r="G12" i="2" l="1"/>
  <c r="G11" i="2" s="1"/>
  <c r="G10" i="2" s="1"/>
  <c r="H13" i="2"/>
  <c r="H12" i="2" s="1"/>
  <c r="H11" i="2" s="1"/>
  <c r="H10" i="2" s="1"/>
  <c r="H9" i="2" s="1"/>
  <c r="H8" i="2" s="1"/>
  <c r="H7" i="2" s="1"/>
  <c r="H6" i="2" s="1"/>
  <c r="G9" i="2" l="1"/>
  <c r="G8" i="2" s="1"/>
  <c r="G7" i="2" s="1"/>
  <c r="I251" i="2"/>
  <c r="I250" i="2" s="1"/>
  <c r="I249" i="2"/>
  <c r="I248" i="2" s="1"/>
  <c r="I247" i="2"/>
  <c r="I246" i="2" s="1"/>
  <c r="I239" i="2"/>
  <c r="I238" i="2" s="1"/>
  <c r="I237" i="2"/>
  <c r="I236" i="2" s="1"/>
  <c r="I232" i="2"/>
  <c r="I231" i="2" s="1"/>
  <c r="I230" i="2" s="1"/>
  <c r="I229" i="2"/>
  <c r="I228" i="2" s="1"/>
  <c r="I227" i="2" s="1"/>
  <c r="I226" i="2"/>
  <c r="I225" i="2" s="1"/>
  <c r="I224" i="2"/>
  <c r="I223" i="2" s="1"/>
  <c r="I216" i="2"/>
  <c r="I215" i="2" s="1"/>
  <c r="I214" i="2" s="1"/>
  <c r="I213" i="2" s="1"/>
  <c r="I212" i="2"/>
  <c r="I211" i="2" s="1"/>
  <c r="I210" i="2" s="1"/>
  <c r="I209" i="2" s="1"/>
  <c r="I208" i="2"/>
  <c r="I207" i="2" s="1"/>
  <c r="I206" i="2" s="1"/>
  <c r="I205" i="2"/>
  <c r="I204" i="2" s="1"/>
  <c r="I203" i="2" s="1"/>
  <c r="I202" i="2"/>
  <c r="I201" i="2" s="1"/>
  <c r="I200" i="2" s="1"/>
  <c r="I196" i="2"/>
  <c r="I195" i="2" s="1"/>
  <c r="I194" i="2" s="1"/>
  <c r="I193" i="2" s="1"/>
  <c r="I192" i="2" s="1"/>
  <c r="I191" i="2"/>
  <c r="I190" i="2" s="1"/>
  <c r="I189" i="2" s="1"/>
  <c r="I188" i="2" s="1"/>
  <c r="I187" i="2" s="1"/>
  <c r="I186" i="2"/>
  <c r="I185" i="2" s="1"/>
  <c r="I184" i="2" s="1"/>
  <c r="I183" i="2"/>
  <c r="I182" i="2" s="1"/>
  <c r="I181" i="2" s="1"/>
  <c r="I180" i="2"/>
  <c r="I179" i="2" s="1"/>
  <c r="I178" i="2" s="1"/>
  <c r="I173" i="2"/>
  <c r="I172" i="2" s="1"/>
  <c r="I171" i="2" s="1"/>
  <c r="I170" i="2"/>
  <c r="I169" i="2" s="1"/>
  <c r="I168" i="2" s="1"/>
  <c r="I162" i="2"/>
  <c r="I161" i="2" s="1"/>
  <c r="I160" i="2" s="1"/>
  <c r="I159" i="2" s="1"/>
  <c r="I158" i="2" s="1"/>
  <c r="I157" i="2" s="1"/>
  <c r="I156" i="2" s="1"/>
  <c r="I155" i="2"/>
  <c r="I154" i="2" s="1"/>
  <c r="I153" i="2" s="1"/>
  <c r="I152" i="2"/>
  <c r="I151" i="2" s="1"/>
  <c r="I150" i="2" s="1"/>
  <c r="I149" i="2"/>
  <c r="I148" i="2" s="1"/>
  <c r="I147" i="2"/>
  <c r="I146" i="2" s="1"/>
  <c r="I139" i="2"/>
  <c r="I138" i="2" s="1"/>
  <c r="I137" i="2"/>
  <c r="I136" i="2" s="1"/>
  <c r="I134" i="2"/>
  <c r="I133" i="2" s="1"/>
  <c r="I132" i="2" s="1"/>
  <c r="I127" i="2"/>
  <c r="I126" i="2" s="1"/>
  <c r="I125" i="2" s="1"/>
  <c r="I124" i="2" s="1"/>
  <c r="I123" i="2" s="1"/>
  <c r="I122" i="2"/>
  <c r="I121" i="2" s="1"/>
  <c r="I120" i="2" s="1"/>
  <c r="I119" i="2" s="1"/>
  <c r="I118" i="2" s="1"/>
  <c r="I115" i="2"/>
  <c r="I114" i="2" s="1"/>
  <c r="I113" i="2" s="1"/>
  <c r="I112" i="2" s="1"/>
  <c r="I111" i="2" s="1"/>
  <c r="I110" i="2" s="1"/>
  <c r="I109" i="2" s="1"/>
  <c r="I107" i="2"/>
  <c r="I106" i="2" s="1"/>
  <c r="I105" i="2"/>
  <c r="I104" i="2" s="1"/>
  <c r="I98" i="2"/>
  <c r="I97" i="2" s="1"/>
  <c r="I96" i="2" s="1"/>
  <c r="I95" i="2"/>
  <c r="I94" i="2" s="1"/>
  <c r="I93" i="2"/>
  <c r="I92" i="2" s="1"/>
  <c r="I91" i="2"/>
  <c r="I90" i="2" s="1"/>
  <c r="I85" i="2"/>
  <c r="I84" i="2" s="1"/>
  <c r="I83" i="2" s="1"/>
  <c r="I82" i="2" s="1"/>
  <c r="I81" i="2"/>
  <c r="I80" i="2" s="1"/>
  <c r="I79" i="2" s="1"/>
  <c r="I78" i="2" s="1"/>
  <c r="I77" i="2"/>
  <c r="I76" i="2" s="1"/>
  <c r="I75" i="2"/>
  <c r="I74" i="2" s="1"/>
  <c r="I70" i="2"/>
  <c r="I69" i="2" s="1"/>
  <c r="I68" i="2" s="1"/>
  <c r="I67" i="2" s="1"/>
  <c r="I66" i="2" s="1"/>
  <c r="I65" i="2" s="1"/>
  <c r="I64" i="2"/>
  <c r="I63" i="2" s="1"/>
  <c r="I62" i="2" s="1"/>
  <c r="I61" i="2" s="1"/>
  <c r="I60" i="2" s="1"/>
  <c r="I59" i="2"/>
  <c r="I58" i="2" s="1"/>
  <c r="I57" i="2" s="1"/>
  <c r="I56" i="2" s="1"/>
  <c r="I55" i="2" s="1"/>
  <c r="I53" i="2"/>
  <c r="I52" i="2" s="1"/>
  <c r="I51" i="2" s="1"/>
  <c r="I50" i="2" s="1"/>
  <c r="I49" i="2" s="1"/>
  <c r="I47" i="2"/>
  <c r="I46" i="2" s="1"/>
  <c r="I45" i="2" s="1"/>
  <c r="I44" i="2" s="1"/>
  <c r="I43" i="2" s="1"/>
  <c r="I42" i="2" s="1"/>
  <c r="I41" i="2" s="1"/>
  <c r="I40" i="2"/>
  <c r="I39" i="2" s="1"/>
  <c r="I38" i="2" s="1"/>
  <c r="I37" i="2" s="1"/>
  <c r="I36" i="2" s="1"/>
  <c r="I35" i="2" s="1"/>
  <c r="I34" i="2" s="1"/>
  <c r="I33" i="2"/>
  <c r="I32" i="2" s="1"/>
  <c r="I31" i="2"/>
  <c r="I30" i="2" s="1"/>
  <c r="I27" i="2"/>
  <c r="I26" i="2" s="1"/>
  <c r="I25" i="2" s="1"/>
  <c r="I24" i="2"/>
  <c r="I23" i="2" s="1"/>
  <c r="I22" i="2"/>
  <c r="I21" i="2" s="1"/>
  <c r="I20" i="2"/>
  <c r="I19" i="2" s="1"/>
  <c r="I13" i="2"/>
  <c r="I12" i="2" s="1"/>
  <c r="I11" i="2" s="1"/>
  <c r="I10" i="2" s="1"/>
  <c r="I9" i="2" s="1"/>
  <c r="I8" i="2" s="1"/>
  <c r="I7" i="2" s="1"/>
  <c r="I103" i="2" l="1"/>
  <c r="I102" i="2" s="1"/>
  <c r="I101" i="2" s="1"/>
  <c r="I100" i="2" s="1"/>
  <c r="I99" i="2" s="1"/>
  <c r="I145" i="2"/>
  <c r="I144" i="2" s="1"/>
  <c r="I143" i="2" s="1"/>
  <c r="I142" i="2" s="1"/>
  <c r="I141" i="2" s="1"/>
  <c r="I140" i="2" s="1"/>
  <c r="I222" i="2"/>
  <c r="I221" i="2" s="1"/>
  <c r="I220" i="2" s="1"/>
  <c r="I235" i="2"/>
  <c r="I234" i="2" s="1"/>
  <c r="I233" i="2" s="1"/>
  <c r="I167" i="2"/>
  <c r="I166" i="2" s="1"/>
  <c r="I165" i="2" s="1"/>
  <c r="I164" i="2" s="1"/>
  <c r="I135" i="2"/>
  <c r="I131" i="2" s="1"/>
  <c r="I130" i="2" s="1"/>
  <c r="I129" i="2" s="1"/>
  <c r="I128" i="2" s="1"/>
  <c r="I199" i="2"/>
  <c r="I198" i="2" s="1"/>
  <c r="I197" i="2" s="1"/>
  <c r="I117" i="2"/>
  <c r="I116" i="2" s="1"/>
  <c r="I177" i="2"/>
  <c r="I176" i="2" s="1"/>
  <c r="I175" i="2" s="1"/>
  <c r="I174" i="2" s="1"/>
  <c r="I245" i="2"/>
  <c r="I244" i="2" s="1"/>
  <c r="I243" i="2" s="1"/>
  <c r="I242" i="2" s="1"/>
  <c r="I241" i="2" s="1"/>
  <c r="I240" i="2" s="1"/>
  <c r="I54" i="2"/>
  <c r="I73" i="2"/>
  <c r="I72" i="2" s="1"/>
  <c r="I71" i="2" s="1"/>
  <c r="I89" i="2"/>
  <c r="I88" i="2" s="1"/>
  <c r="I87" i="2" s="1"/>
  <c r="I86" i="2" s="1"/>
  <c r="I29" i="2"/>
  <c r="I28" i="2" s="1"/>
  <c r="I18" i="2"/>
  <c r="I17" i="2" s="1"/>
  <c r="I108" i="2" l="1"/>
  <c r="I219" i="2"/>
  <c r="I218" i="2" s="1"/>
  <c r="I217" i="2" s="1"/>
  <c r="I163" i="2"/>
  <c r="I16" i="2"/>
  <c r="I15" i="2" s="1"/>
  <c r="I14" i="2" s="1"/>
  <c r="I48" i="2"/>
  <c r="G106" i="2" l="1"/>
  <c r="F106" i="2"/>
  <c r="F12" i="2" l="1"/>
  <c r="F11" i="2" l="1"/>
  <c r="F10" i="2" s="1"/>
  <c r="G148" i="2"/>
  <c r="F148" i="2"/>
  <c r="G146" i="2"/>
  <c r="F146" i="2"/>
  <c r="G30" i="2"/>
  <c r="G32" i="2"/>
  <c r="F32" i="2"/>
  <c r="F30" i="2"/>
  <c r="H148" i="2" l="1"/>
  <c r="H146" i="2"/>
  <c r="H32" i="2"/>
  <c r="H30" i="2"/>
  <c r="F145" i="2"/>
  <c r="G145" i="2"/>
  <c r="G29" i="2"/>
  <c r="F29" i="2"/>
  <c r="F28" i="2" s="1"/>
  <c r="H145" i="2" l="1"/>
  <c r="G28" i="2"/>
  <c r="H28" i="2" s="1"/>
  <c r="H29" i="2"/>
  <c r="G201" i="2" l="1"/>
  <c r="G204" i="2"/>
  <c r="F201" i="2"/>
  <c r="F200" i="2" s="1"/>
  <c r="F204" i="2"/>
  <c r="F203" i="2" s="1"/>
  <c r="G203" i="2" l="1"/>
  <c r="H203" i="2" s="1"/>
  <c r="H204" i="2"/>
  <c r="G200" i="2"/>
  <c r="H200" i="2" s="1"/>
  <c r="H201" i="2"/>
  <c r="G154" i="2"/>
  <c r="F154" i="2"/>
  <c r="F153" i="2" s="1"/>
  <c r="G151" i="2"/>
  <c r="F151" i="2"/>
  <c r="F150" i="2" s="1"/>
  <c r="H151" i="2" l="1"/>
  <c r="H154" i="2"/>
  <c r="G153" i="2"/>
  <c r="H153" i="2" s="1"/>
  <c r="G150" i="2"/>
  <c r="H150" i="2" s="1"/>
  <c r="F144" i="2"/>
  <c r="F143" i="2" s="1"/>
  <c r="F142" i="2" s="1"/>
  <c r="F141" i="2" s="1"/>
  <c r="G144" i="2" l="1"/>
  <c r="H144" i="2" s="1"/>
  <c r="G69" i="2"/>
  <c r="F69" i="2"/>
  <c r="F68" i="2" s="1"/>
  <c r="F67" i="2" s="1"/>
  <c r="F66" i="2" s="1"/>
  <c r="F65" i="2" s="1"/>
  <c r="G182" i="2"/>
  <c r="F182" i="2"/>
  <c r="F181" i="2" s="1"/>
  <c r="G231" i="2"/>
  <c r="F231" i="2"/>
  <c r="F230" i="2" s="1"/>
  <c r="F138" i="2"/>
  <c r="F136" i="2"/>
  <c r="G138" i="2"/>
  <c r="G136" i="2"/>
  <c r="G185" i="2"/>
  <c r="F185" i="2"/>
  <c r="F184" i="2" s="1"/>
  <c r="F26" i="2"/>
  <c r="F25" i="2" s="1"/>
  <c r="G184" i="2" l="1"/>
  <c r="H184" i="2" s="1"/>
  <c r="H185" i="2"/>
  <c r="H182" i="2"/>
  <c r="H136" i="2"/>
  <c r="H138" i="2"/>
  <c r="G230" i="2"/>
  <c r="H230" i="2" s="1"/>
  <c r="H231" i="2"/>
  <c r="G68" i="2"/>
  <c r="H69" i="2"/>
  <c r="G143" i="2"/>
  <c r="H143" i="2" s="1"/>
  <c r="G181" i="2"/>
  <c r="H181" i="2" s="1"/>
  <c r="F135" i="2"/>
  <c r="G135" i="2"/>
  <c r="H135" i="2" l="1"/>
  <c r="G67" i="2"/>
  <c r="H68" i="2"/>
  <c r="G142" i="2"/>
  <c r="H142" i="2" s="1"/>
  <c r="G133" i="2"/>
  <c r="F133" i="2"/>
  <c r="H133" i="2" l="1"/>
  <c r="G66" i="2"/>
  <c r="H67" i="2"/>
  <c r="G141" i="2"/>
  <c r="H141" i="2" s="1"/>
  <c r="G65" i="2" l="1"/>
  <c r="H65" i="2" s="1"/>
  <c r="H66" i="2"/>
  <c r="G39" i="2"/>
  <c r="F39" i="2"/>
  <c r="F38" i="2" s="1"/>
  <c r="F37" i="2" s="1"/>
  <c r="F36" i="2" s="1"/>
  <c r="F35" i="2" s="1"/>
  <c r="F34" i="2" s="1"/>
  <c r="G38" i="2" l="1"/>
  <c r="H39" i="2"/>
  <c r="G161" i="2"/>
  <c r="G215" i="2"/>
  <c r="F215" i="2"/>
  <c r="F214" i="2" s="1"/>
  <c r="F213" i="2" s="1"/>
  <c r="G238" i="2"/>
  <c r="G248" i="2"/>
  <c r="G92" i="2"/>
  <c r="G19" i="2"/>
  <c r="G250" i="2"/>
  <c r="G246" i="2"/>
  <c r="G236" i="2"/>
  <c r="G228" i="2"/>
  <c r="G223" i="2"/>
  <c r="G211" i="2"/>
  <c r="G207" i="2"/>
  <c r="G195" i="2"/>
  <c r="G190" i="2"/>
  <c r="G179" i="2"/>
  <c r="G172" i="2"/>
  <c r="G169" i="2"/>
  <c r="G132" i="2"/>
  <c r="G126" i="2"/>
  <c r="G121" i="2"/>
  <c r="G114" i="2"/>
  <c r="G104" i="2"/>
  <c r="G97" i="2"/>
  <c r="G94" i="2"/>
  <c r="G90" i="2"/>
  <c r="G84" i="2"/>
  <c r="G80" i="2"/>
  <c r="G76" i="2"/>
  <c r="G74" i="2"/>
  <c r="G63" i="2"/>
  <c r="G58" i="2"/>
  <c r="G52" i="2"/>
  <c r="G46" i="2"/>
  <c r="G26" i="2"/>
  <c r="G23" i="2"/>
  <c r="G21" i="2"/>
  <c r="G214" i="2" l="1"/>
  <c r="H215" i="2"/>
  <c r="G189" i="2"/>
  <c r="G206" i="2"/>
  <c r="G210" i="2"/>
  <c r="G194" i="2"/>
  <c r="G227" i="2"/>
  <c r="G51" i="2"/>
  <c r="G120" i="2"/>
  <c r="G171" i="2"/>
  <c r="G37" i="2"/>
  <c r="H38" i="2"/>
  <c r="G57" i="2"/>
  <c r="G79" i="2"/>
  <c r="G96" i="2"/>
  <c r="G125" i="2"/>
  <c r="G178" i="2"/>
  <c r="G25" i="2"/>
  <c r="H25" i="2" s="1"/>
  <c r="H26" i="2"/>
  <c r="G62" i="2"/>
  <c r="G83" i="2"/>
  <c r="G131" i="2"/>
  <c r="G160" i="2"/>
  <c r="G45" i="2"/>
  <c r="G113" i="2"/>
  <c r="G168" i="2"/>
  <c r="G103" i="2"/>
  <c r="G235" i="2"/>
  <c r="G225" i="2"/>
  <c r="G245" i="2"/>
  <c r="G73" i="2"/>
  <c r="G89" i="2"/>
  <c r="G18" i="2"/>
  <c r="G177" i="2" l="1"/>
  <c r="G176" i="2" s="1"/>
  <c r="G209" i="2"/>
  <c r="G213" i="2"/>
  <c r="H213" i="2" s="1"/>
  <c r="H214" i="2"/>
  <c r="G234" i="2"/>
  <c r="G193" i="2"/>
  <c r="G188" i="2"/>
  <c r="G222" i="2"/>
  <c r="G199" i="2"/>
  <c r="G244" i="2"/>
  <c r="G159" i="2"/>
  <c r="G102" i="2"/>
  <c r="G82" i="2"/>
  <c r="G124" i="2"/>
  <c r="G78" i="2"/>
  <c r="G72" i="2"/>
  <c r="G112" i="2"/>
  <c r="G44" i="2"/>
  <c r="G36" i="2"/>
  <c r="H37" i="2"/>
  <c r="G167" i="2"/>
  <c r="G130" i="2"/>
  <c r="G61" i="2"/>
  <c r="G56" i="2"/>
  <c r="G119" i="2"/>
  <c r="G50" i="2"/>
  <c r="G17" i="2"/>
  <c r="G88" i="2"/>
  <c r="G233" i="2" l="1"/>
  <c r="G243" i="2"/>
  <c r="G187" i="2"/>
  <c r="G198" i="2"/>
  <c r="G221" i="2"/>
  <c r="G192" i="2"/>
  <c r="G111" i="2"/>
  <c r="G118" i="2"/>
  <c r="G166" i="2"/>
  <c r="G43" i="2"/>
  <c r="G71" i="2"/>
  <c r="G158" i="2"/>
  <c r="G49" i="2"/>
  <c r="G55" i="2"/>
  <c r="G60" i="2"/>
  <c r="G35" i="2"/>
  <c r="H36" i="2"/>
  <c r="G123" i="2"/>
  <c r="G101" i="2"/>
  <c r="G129" i="2"/>
  <c r="G16" i="2"/>
  <c r="G87" i="2"/>
  <c r="G175" i="2" l="1"/>
  <c r="G174" i="2" s="1"/>
  <c r="G242" i="2"/>
  <c r="G220" i="2"/>
  <c r="G197" i="2"/>
  <c r="G165" i="2"/>
  <c r="G110" i="2"/>
  <c r="G100" i="2"/>
  <c r="G34" i="2"/>
  <c r="H34" i="2" s="1"/>
  <c r="H35" i="2"/>
  <c r="G54" i="2"/>
  <c r="G157" i="2"/>
  <c r="G42" i="2"/>
  <c r="G86" i="2"/>
  <c r="G128" i="2"/>
  <c r="G117" i="2"/>
  <c r="G15" i="2"/>
  <c r="G219" i="2" l="1"/>
  <c r="G241" i="2"/>
  <c r="G48" i="2"/>
  <c r="G156" i="2"/>
  <c r="G164" i="2"/>
  <c r="G41" i="2"/>
  <c r="G99" i="2"/>
  <c r="G109" i="2"/>
  <c r="G116" i="2"/>
  <c r="G14" i="2"/>
  <c r="F84" i="2"/>
  <c r="G240" i="2" l="1"/>
  <c r="G218" i="2"/>
  <c r="G163" i="2"/>
  <c r="F83" i="2"/>
  <c r="H84" i="2"/>
  <c r="G6" i="2"/>
  <c r="G108" i="2"/>
  <c r="G140" i="2"/>
  <c r="F97" i="2"/>
  <c r="G217" i="2" l="1"/>
  <c r="G252" i="2" s="1"/>
  <c r="F82" i="2"/>
  <c r="H82" i="2" s="1"/>
  <c r="H83" i="2"/>
  <c r="F96" i="2"/>
  <c r="H96" i="2" s="1"/>
  <c r="H97" i="2"/>
  <c r="F246" i="2"/>
  <c r="H246" i="2" s="1"/>
  <c r="F19" i="2"/>
  <c r="H19" i="2" s="1"/>
  <c r="F21" i="2"/>
  <c r="H21" i="2" s="1"/>
  <c r="F23" i="2"/>
  <c r="H23" i="2" s="1"/>
  <c r="F46" i="2"/>
  <c r="F52" i="2"/>
  <c r="F63" i="2"/>
  <c r="F58" i="2"/>
  <c r="F74" i="2"/>
  <c r="H74" i="2" s="1"/>
  <c r="F76" i="2"/>
  <c r="H76" i="2" s="1"/>
  <c r="F80" i="2"/>
  <c r="F90" i="2"/>
  <c r="H90" i="2" s="1"/>
  <c r="F92" i="2"/>
  <c r="H92" i="2" s="1"/>
  <c r="F94" i="2"/>
  <c r="H94" i="2" s="1"/>
  <c r="F104" i="2"/>
  <c r="F114" i="2"/>
  <c r="F121" i="2"/>
  <c r="H121" i="2" s="1"/>
  <c r="F126" i="2"/>
  <c r="H126" i="2" s="1"/>
  <c r="F132" i="2"/>
  <c r="H132" i="2" s="1"/>
  <c r="F161" i="2"/>
  <c r="H161" i="2" s="1"/>
  <c r="F172" i="2"/>
  <c r="H172" i="2" s="1"/>
  <c r="F169" i="2"/>
  <c r="H169" i="2" s="1"/>
  <c r="F179" i="2"/>
  <c r="H179" i="2" s="1"/>
  <c r="F190" i="2"/>
  <c r="F195" i="2"/>
  <c r="F207" i="2"/>
  <c r="F211" i="2"/>
  <c r="F223" i="2"/>
  <c r="H223" i="2" s="1"/>
  <c r="F225" i="2"/>
  <c r="H225" i="2" s="1"/>
  <c r="F228" i="2"/>
  <c r="F236" i="2"/>
  <c r="H236" i="2" s="1"/>
  <c r="F238" i="2"/>
  <c r="H238" i="2" s="1"/>
  <c r="F248" i="2"/>
  <c r="H248" i="2" s="1"/>
  <c r="F250" i="2"/>
  <c r="H250" i="2" s="1"/>
  <c r="F210" i="2" l="1"/>
  <c r="H211" i="2"/>
  <c r="F227" i="2"/>
  <c r="H227" i="2" s="1"/>
  <c r="H228" i="2"/>
  <c r="F206" i="2"/>
  <c r="H207" i="2"/>
  <c r="F194" i="2"/>
  <c r="H195" i="2"/>
  <c r="F189" i="2"/>
  <c r="H190" i="2"/>
  <c r="F125" i="2"/>
  <c r="H125" i="2" s="1"/>
  <c r="F160" i="2"/>
  <c r="H160" i="2" s="1"/>
  <c r="F113" i="2"/>
  <c r="F57" i="2"/>
  <c r="H58" i="2"/>
  <c r="F178" i="2"/>
  <c r="H178" i="2" s="1"/>
  <c r="F131" i="2"/>
  <c r="H131" i="2" s="1"/>
  <c r="F79" i="2"/>
  <c r="H80" i="2"/>
  <c r="F62" i="2"/>
  <c r="H63" i="2"/>
  <c r="F168" i="2"/>
  <c r="H168" i="2" s="1"/>
  <c r="F51" i="2"/>
  <c r="H52" i="2"/>
  <c r="F171" i="2"/>
  <c r="H171" i="2" s="1"/>
  <c r="F120" i="2"/>
  <c r="H120" i="2" s="1"/>
  <c r="F45" i="2"/>
  <c r="H46" i="2"/>
  <c r="F103" i="2"/>
  <c r="H103" i="2" s="1"/>
  <c r="F9" i="2"/>
  <c r="F18" i="2"/>
  <c r="F73" i="2"/>
  <c r="F89" i="2"/>
  <c r="F245" i="2"/>
  <c r="F222" i="2"/>
  <c r="F235" i="2"/>
  <c r="F221" i="2" l="1"/>
  <c r="H221" i="2" s="1"/>
  <c r="H222" i="2"/>
  <c r="F188" i="2"/>
  <c r="H189" i="2"/>
  <c r="F234" i="2"/>
  <c r="H235" i="2"/>
  <c r="F130" i="2"/>
  <c r="H130" i="2" s="1"/>
  <c r="F193" i="2"/>
  <c r="H194" i="2"/>
  <c r="F244" i="2"/>
  <c r="H245" i="2"/>
  <c r="F199" i="2"/>
  <c r="H206" i="2"/>
  <c r="F209" i="2"/>
  <c r="H209" i="2" s="1"/>
  <c r="H210" i="2"/>
  <c r="F177" i="2"/>
  <c r="H177" i="2" s="1"/>
  <c r="F167" i="2"/>
  <c r="F72" i="2"/>
  <c r="H73" i="2"/>
  <c r="F44" i="2"/>
  <c r="H45" i="2"/>
  <c r="F17" i="2"/>
  <c r="H17" i="2" s="1"/>
  <c r="H18" i="2"/>
  <c r="F88" i="2"/>
  <c r="H89" i="2"/>
  <c r="F102" i="2"/>
  <c r="H102" i="2" s="1"/>
  <c r="F119" i="2"/>
  <c r="H119" i="2" s="1"/>
  <c r="F50" i="2"/>
  <c r="H51" i="2"/>
  <c r="F61" i="2"/>
  <c r="H62" i="2"/>
  <c r="F56" i="2"/>
  <c r="H57" i="2"/>
  <c r="F159" i="2"/>
  <c r="H159" i="2" s="1"/>
  <c r="F78" i="2"/>
  <c r="H78" i="2" s="1"/>
  <c r="H79" i="2"/>
  <c r="F112" i="2"/>
  <c r="F124" i="2"/>
  <c r="H124" i="2" s="1"/>
  <c r="F8" i="2"/>
  <c r="F7" i="2" s="1"/>
  <c r="F220" i="2" l="1"/>
  <c r="F187" i="2"/>
  <c r="H187" i="2" s="1"/>
  <c r="H188" i="2"/>
  <c r="F243" i="2"/>
  <c r="H244" i="2"/>
  <c r="H220" i="2"/>
  <c r="F166" i="2"/>
  <c r="H166" i="2" s="1"/>
  <c r="H167" i="2"/>
  <c r="F233" i="2"/>
  <c r="H233" i="2" s="1"/>
  <c r="H234" i="2"/>
  <c r="F129" i="2"/>
  <c r="H129" i="2" s="1"/>
  <c r="H199" i="2"/>
  <c r="F198" i="2"/>
  <c r="F192" i="2"/>
  <c r="H192" i="2" s="1"/>
  <c r="H193" i="2"/>
  <c r="F123" i="2"/>
  <c r="H123" i="2" s="1"/>
  <c r="F55" i="2"/>
  <c r="H56" i="2"/>
  <c r="F101" i="2"/>
  <c r="H101" i="2" s="1"/>
  <c r="F111" i="2"/>
  <c r="F158" i="2"/>
  <c r="H158" i="2" s="1"/>
  <c r="F60" i="2"/>
  <c r="H60" i="2" s="1"/>
  <c r="H61" i="2"/>
  <c r="F118" i="2"/>
  <c r="H118" i="2" s="1"/>
  <c r="F87" i="2"/>
  <c r="H88" i="2"/>
  <c r="F176" i="2"/>
  <c r="H176" i="2" s="1"/>
  <c r="F43" i="2"/>
  <c r="H44" i="2"/>
  <c r="F71" i="2"/>
  <c r="H71" i="2" s="1"/>
  <c r="H72" i="2"/>
  <c r="F49" i="2"/>
  <c r="H49" i="2" s="1"/>
  <c r="H50" i="2"/>
  <c r="F16" i="2"/>
  <c r="H16" i="2" s="1"/>
  <c r="F165" i="2" l="1"/>
  <c r="H165" i="2" s="1"/>
  <c r="F128" i="2"/>
  <c r="H128" i="2" s="1"/>
  <c r="F242" i="2"/>
  <c r="H243" i="2"/>
  <c r="F197" i="2"/>
  <c r="H197" i="2" s="1"/>
  <c r="H198" i="2"/>
  <c r="F219" i="2"/>
  <c r="F42" i="2"/>
  <c r="H43" i="2"/>
  <c r="H87" i="2"/>
  <c r="F86" i="2"/>
  <c r="F110" i="2"/>
  <c r="H55" i="2"/>
  <c r="F54" i="2"/>
  <c r="H54" i="2" s="1"/>
  <c r="F175" i="2"/>
  <c r="H175" i="2" s="1"/>
  <c r="F117" i="2"/>
  <c r="H117" i="2" s="1"/>
  <c r="F157" i="2"/>
  <c r="H157" i="2" s="1"/>
  <c r="F100" i="2"/>
  <c r="H100" i="2" s="1"/>
  <c r="F15" i="2"/>
  <c r="H15" i="2" s="1"/>
  <c r="F164" i="2" l="1"/>
  <c r="H164" i="2" s="1"/>
  <c r="F218" i="2"/>
  <c r="H219" i="2"/>
  <c r="F241" i="2"/>
  <c r="H242" i="2"/>
  <c r="F48" i="2"/>
  <c r="H48" i="2" s="1"/>
  <c r="H86" i="2"/>
  <c r="F99" i="2"/>
  <c r="H99" i="2" s="1"/>
  <c r="F156" i="2"/>
  <c r="H156" i="2" s="1"/>
  <c r="F174" i="2"/>
  <c r="H174" i="2" s="1"/>
  <c r="F109" i="2"/>
  <c r="F41" i="2"/>
  <c r="H41" i="2" s="1"/>
  <c r="H42" i="2"/>
  <c r="F116" i="2"/>
  <c r="H116" i="2" s="1"/>
  <c r="F14" i="2"/>
  <c r="H14" i="2" s="1"/>
  <c r="F240" i="2" l="1"/>
  <c r="H240" i="2" s="1"/>
  <c r="H241" i="2"/>
  <c r="F217" i="2"/>
  <c r="H217" i="2" s="1"/>
  <c r="H218" i="2"/>
  <c r="F163" i="2"/>
  <c r="H163" i="2" s="1"/>
  <c r="F108" i="2"/>
  <c r="H108" i="2" s="1"/>
  <c r="F140" i="2"/>
  <c r="H140" i="2" s="1"/>
  <c r="F6" i="2"/>
  <c r="I6" i="2" s="1"/>
  <c r="F252" i="2" l="1"/>
  <c r="I252" i="2" l="1"/>
  <c r="H252" i="2"/>
</calcChain>
</file>

<file path=xl/sharedStrings.xml><?xml version="1.0" encoding="utf-8"?>
<sst xmlns="http://schemas.openxmlformats.org/spreadsheetml/2006/main" count="626" uniqueCount="278">
  <si>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</si>
  <si>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</si>
  <si>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</si>
  <si>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</si>
  <si>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</si>
  <si>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</si>
  <si>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</si>
  <si>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</si>
  <si>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</si>
  <si>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</si>
  <si>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</si>
  <si>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</si>
  <si>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</si>
  <si>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</si>
  <si>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</si>
  <si>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</si>
  <si>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</si>
  <si>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</si>
  <si>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</si>
  <si>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</si>
  <si>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</si>
  <si>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</si>
  <si>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</si>
  <si>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</si>
  <si>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</si>
  <si>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</si>
  <si>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</si>
  <si>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</si>
  <si>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Управление Резервным фондом</t>
  </si>
  <si>
    <t>Резервные средства</t>
  </si>
  <si>
    <t>Услуги в области информационных технологий</t>
  </si>
  <si>
    <t>Жилищное хозяйство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</si>
  <si>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</si>
  <si>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</si>
  <si>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</si>
  <si>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</si>
  <si>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</si>
  <si>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</si>
  <si>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</si>
  <si>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</si>
  <si>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</si>
  <si>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</si>
  <si>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</si>
  <si>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</si>
  <si>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</si>
  <si>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</si>
  <si>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</si>
  <si>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</si>
  <si>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</si>
  <si>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</si>
  <si>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</si>
  <si>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</si>
  <si>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</si>
  <si>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</si>
  <si>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</si>
  <si>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</si>
  <si>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Муниципальная программа "Обеспечение экологической безопасности сельского поселения Светлый на 2014-2020 годы"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</si>
  <si>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</si>
  <si>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</si>
  <si>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</si>
  <si>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</si>
  <si>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</si>
  <si>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</si>
  <si>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</si>
  <si>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</si>
  <si>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</si>
  <si>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</si>
  <si>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</si>
  <si>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</si>
  <si>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</si>
  <si>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Субсидии  для создания условий для деятельности народных дружин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</si>
  <si>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</si>
  <si>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</si>
  <si>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</si>
  <si>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</si>
  <si>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</si>
  <si>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Основное мероприятие "Мероприятия по отлову и содержанию безнадзорных животных, обитающих на территории сельского поселения Светлый"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</si>
  <si>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</si>
  <si>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</si>
  <si>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 xml:space="preserve">Субсидии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</si>
  <si>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</si>
  <si>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</si>
  <si>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</si>
  <si>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</si>
  <si>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</si>
  <si>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</si>
  <si>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</si>
  <si>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</si>
  <si>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</si>
  <si>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</si>
  <si>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</si>
  <si>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</si>
  <si>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</si>
  <si>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"Обеспечение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поселений"</t>
  </si>
  <si>
    <t>Основное мероприятие Организация пропаганды и обучение населения в области пожарной безопасности</t>
  </si>
  <si>
    <t>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</si>
  <si>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</si>
  <si>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</si>
  <si>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</si>
  <si>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</si>
  <si>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</si>
  <si>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</si>
  <si>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ИТОГО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</si>
  <si>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</si>
  <si>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</si>
  <si>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</si>
  <si>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</si>
  <si>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</si>
  <si>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</si>
  <si>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</si>
  <si>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</si>
  <si>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10108D9300</t>
  </si>
  <si>
    <t>Закупка товаров, работ и услуг для обеспечения государственных (муниципальных) нужд</t>
  </si>
  <si>
    <t>тысруб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</si>
  <si>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</si>
  <si>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0200000000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</si>
  <si>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</si>
  <si>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</si>
  <si>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</si>
  <si>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</si>
  <si>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</si>
  <si>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</si>
  <si>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</si>
  <si>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</si>
  <si>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0340000000</t>
  </si>
  <si>
    <t>0340200590</t>
  </si>
  <si>
    <t>0340200000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</si>
  <si>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</si>
  <si>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</si>
  <si>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</si>
  <si>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</si>
  <si>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</si>
  <si>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</si>
  <si>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</si>
  <si>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</si>
  <si>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</si>
  <si>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</si>
  <si>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</si>
  <si>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</si>
  <si>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</si>
  <si>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</si>
  <si>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</si>
  <si>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</si>
  <si>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</si>
  <si>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</si>
  <si>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2400400000</t>
  </si>
  <si>
    <t>2400499990</t>
  </si>
  <si>
    <t>Основное мероприятие "Мероприятия по обеспечению территории сельского поселения Светлый уличным освещением"</t>
  </si>
  <si>
    <t>Мероприятия по организации отдыха и оздоровления детей</t>
  </si>
  <si>
    <t>0210120010</t>
  </si>
  <si>
    <t>Расходы местного бюджета на софинансирование 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</si>
  <si>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09102S2190</t>
  </si>
  <si>
    <t>10103S2300</t>
  </si>
  <si>
    <t>Расходы местного бюджета на софинансирование субсидии  для создания условий для деятельности народных дружин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</si>
  <si>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</si>
  <si>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03101S2070</t>
  </si>
  <si>
    <t>Расходы местного бюджета на софинансироавние субсидии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</t>
  </si>
  <si>
    <t>0910299990</t>
  </si>
  <si>
    <t>02101S5060</t>
  </si>
  <si>
    <t>Подпрограмма "Регулирование качества окружающей среды в поселении Светлый"</t>
  </si>
  <si>
    <t>1210000000</t>
  </si>
  <si>
    <t>1210200000</t>
  </si>
  <si>
    <t>1210299990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</si>
  <si>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2016 – 2020 годы"</t>
  </si>
  <si>
    <t>Муниципальная программа  "Доступная среда в сельском поселении Светлый на 2016 – 2017 годы"</t>
  </si>
  <si>
    <t>Муниципальная программа "Обеспечение прав и законных интересов населения сельского поселения Светлый в отдельных сферах жизнедеятельности в 2016-2020 годах"</t>
  </si>
  <si>
    <t>Муниципальная программа «Управление муниципальным имуществом в сельском поселении Светлый на 2016-2018 годы»</t>
  </si>
  <si>
    <t>Муниципальная программа "Обеспечение прав и законных интересов населения в сельском поселении Светлый в отдельных сферах жизнедеятельности в 2016-2020 годах"</t>
  </si>
  <si>
    <t>Муниципальная программа «Информационное общество сельского поселения Светлый на 2016-2018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</si>
  <si>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2016 – 2020 годы"</t>
  </si>
  <si>
    <t>Муниципальная программа "Социальная поддержка жителей в сельском поселении Светлый на 2016 – 2018 годы"</t>
  </si>
  <si>
    <t>Муниципальная программа "Благоустройство территории сельского поселения Светлый на 2016-2018 годы"</t>
  </si>
  <si>
    <t>Муниципальная программа "Развитие культуры и туризма в сельском поселении Светлый на 2016-2018 годы"</t>
  </si>
  <si>
    <t>Муниципальная программа "Развитие физической культуры, спорта и молодежной политики в Березовском районе на 2016-2018 годы"</t>
  </si>
  <si>
    <t>Муниципальная программа "Совершенствование муниципального управления сельского поселения Светлый на 2016 -2018 годы"</t>
  </si>
  <si>
    <t>Общеэкономические вопросы</t>
  </si>
  <si>
    <t>2400182200</t>
  </si>
  <si>
    <t>24001S2200</t>
  </si>
  <si>
    <t>Расходы местного бюджета на софинансирование субсидии на благоустройство территорий муниципальных образований</t>
  </si>
  <si>
    <t>Субсидии на благоустройство территорий муниципального образования</t>
  </si>
  <si>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</si>
  <si>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</si>
  <si>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</si>
  <si>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</si>
  <si>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</si>
  <si>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</si>
  <si>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</si>
  <si>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</si>
  <si>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</si>
  <si>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</si>
  <si>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</si>
  <si>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</si>
  <si>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</si>
  <si>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</si>
  <si>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</si>
  <si>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</si>
  <si>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</si>
  <si>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</si>
  <si>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</si>
  <si>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</si>
  <si>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</si>
  <si>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</si>
  <si>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</si>
  <si>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</si>
  <si>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650 111 01050 10 0000 120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</si>
  <si>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</si>
  <si>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</si>
  <si>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</si>
  <si>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</si>
  <si>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</si>
  <si>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000 114 00000 00 0000 000</t>
  </si>
  <si>
    <t>ДОХОДЫ ОТ ПРОДАЖИ МАТЕРИАЛЬНЫХ И НЕМАТЕРИАЛЬНЫХ АКТИВОВ</t>
  </si>
  <si>
    <t>650 114 02053 10 0000 410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</si>
  <si>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</si>
  <si>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650 200 00000 00 0000 000</t>
  </si>
  <si>
    <t>БЕЗВОЗМЕЗДНЫЕ ПОСТУПЛЕНИЯ</t>
  </si>
  <si>
    <t>000 202 01000 00 0000 151</t>
  </si>
  <si>
    <t>Дотации бюджетам субъектов Российской Федерации и муниципальных образований</t>
  </si>
  <si>
    <t>650 202 01001 10 0000 151</t>
  </si>
  <si>
    <t>Дотации бюджетам сельских поселений на выравнивание бюджетной обеспеченности</t>
  </si>
  <si>
    <t>000 202 03000 00 0000 151</t>
  </si>
  <si>
    <t>Субвенции бюджетам субъектов Российской Федерации и муниципальных образований</t>
  </si>
  <si>
    <t>650 202 03003 10 0000 151</t>
  </si>
  <si>
    <t xml:space="preserve">Субвенции бюджетам сельских поселений на государственную регистрацию актов гражданского состояния </t>
  </si>
  <si>
    <t>650 202 03015 10 0000 151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</si>
  <si>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</si>
  <si>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000 202 04000 00 0000 151</t>
  </si>
  <si>
    <t>650 202 04999 10 0000 151</t>
  </si>
  <si>
    <t>Прочие межбюджетные трансферты передаваемые бюджетам сельских поселений</t>
  </si>
  <si>
    <t>Всего доходов:</t>
  </si>
  <si>
    <t>1810302040</t>
  </si>
  <si>
    <t>1810102030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</si>
  <si>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</si>
  <si>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</si>
  <si>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650 113 02 99500 0000 000</t>
  </si>
  <si>
    <t>650 113 02995 10 0000 130</t>
  </si>
  <si>
    <t>000 113 00000 00 0000 000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</si>
  <si>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</si>
  <si>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</si>
  <si>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</si>
  <si>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</si>
  <si>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</si>
  <si>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</si>
  <si>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</si>
  <si>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</si>
  <si>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</si>
  <si>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</si>
  <si>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</si>
  <si>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</si>
  <si>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Утвержденно решением Совета депутатов сельского поселения Светлый                                от 09.12.2016 №183</t>
  </si>
  <si>
    <t>% исполнения</t>
  </si>
  <si>
    <t>Отклонение от плана в абсолютном выражении</t>
  </si>
  <si>
    <t>Исполнено за  год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</si>
  <si>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</si>
  <si>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</si>
  <si>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</si>
  <si>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650 116 00000 00 0000 000</t>
  </si>
  <si>
    <t>650 116 90050 00 0000 000</t>
  </si>
  <si>
    <t>650 116 90050 10 0000 140</t>
  </si>
  <si>
    <t>Прочие безвозмездные поступления в бюджеты муниципальных районов</t>
  </si>
  <si>
    <t>Прочие безвозмездные поступления в бюджеты сельских поселений</t>
  </si>
  <si>
    <t>650 207 05000 00 0000 000</t>
  </si>
  <si>
    <t>651 207 05030 00 0000 000</t>
  </si>
  <si>
    <t>652 207 05030 10 0000 180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</si>
  <si>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</si>
  <si>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650 218 05010 00 0000 000</t>
  </si>
  <si>
    <t>652 218 05010 10 0000 151</t>
  </si>
  <si>
    <t>650 108 00000 00 0000 000</t>
  </si>
  <si>
    <t>650 108 04020 01 0000 110</t>
  </si>
  <si>
    <t>Приложение 2                                                          к  решению Совета депутатов сельского поселения Светлый                  от 00.04.2017 №000</t>
  </si>
  <si>
    <t>Приложение 1                                                                 к  решению Совета депутатов сельского поселения Светлый         от 00.04.2017 №000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</si>
  <si>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</si>
  <si>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</si>
  <si>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Утвержденно решением Совета депутатов сельского поселения Светлый                                   от 26.12.2016 №186</t>
  </si>
  <si>
    <t>Приложение 3                                                              к  решению Совета депутатов сельского поселения Светлый         от 00.04.2017 №000</t>
  </si>
  <si>
    <t>Доходы бюджета сельского поселения Светлый за 2016 год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</si>
  <si>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за 2016 год</t>
  </si>
  <si>
    <t>Источники внутреннего финансирования дефицита бюджета сельского поселения Светлый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</si>
</sst>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р_._-;\-* #,##0.00_р_._-;_-* &quot;-&quot;??_р_._-;_-@_-"/>
    <numFmt numFmtId="164" formatCode="000"/>
    <numFmt numFmtId="165" formatCode="0000000"/>
    <numFmt numFmtId="166" formatCode="0000"/>
    <numFmt numFmtId="167" formatCode="000;;"/>
    <numFmt numFmtId="168" formatCode="00;;"/>
    <numFmt numFmtId="169" formatCode="#,##0.000000_ ;[Red]\-#,##0.000000\ "/>
    <numFmt numFmtId="170" formatCode="#,##0.0;[Red]\-#,##0.0;0.0"/>
    <numFmt numFmtId="171" formatCode="0.0"/>
    <numFmt numFmtId="172" formatCode="#,##0.0"/>
    <numFmt numFmtId="173" formatCode="#,##0.000_ ;[Red]\-#,##0.000\ "/>
    <numFmt numFmtId="174" formatCode="#,##0;[Red]\-#,##0;0"/>
    <numFmt numFmtId="175" formatCode="_-* #,##0.0_р_._-;\-* #,##0.0_р_._-;_-* &quot;-&quot;??_р_._-;_-@_-"/>
    <numFmt numFmtId="176" formatCode="#,##0.0_ ;[Red]\-#,##0.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94">
    <xf numFmtId="0" fontId="0" fillId="0" borderId="0" xfId="0"/>
    <xf numFmtId="164" fontId="3" fillId="0" borderId="5" xfId="2" applyNumberFormat="1" applyFont="1" applyFill="1" applyBorder="1" applyAlignment="1" applyProtection="1">
      <alignment horizontal="left" vertical="center" wrapText="1"/>
      <protection hidden="1"/>
    </xf>
    <xf numFmtId="166" fontId="3" fillId="0" borderId="5" xfId="2" applyNumberFormat="1" applyFont="1" applyFill="1" applyBorder="1" applyAlignment="1" applyProtection="1">
      <alignment horizontal="left" vertical="center" wrapText="1"/>
      <protection hidden="1"/>
    </xf>
    <xf numFmtId="166" fontId="3" fillId="0" borderId="5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5" fontId="3" fillId="0" borderId="5" xfId="2" applyNumberFormat="1" applyFont="1" applyFill="1" applyBorder="1" applyAlignment="1" applyProtection="1">
      <alignment horizontal="left" vertical="center" wrapText="1"/>
      <protection hidden="1"/>
    </xf>
    <xf numFmtId="168" fontId="3" fillId="0" borderId="2" xfId="2" applyNumberFormat="1" applyFont="1" applyFill="1" applyBorder="1" applyAlignment="1" applyProtection="1">
      <alignment horizontal="center" vertical="center"/>
      <protection hidden="1"/>
    </xf>
    <xf numFmtId="49" fontId="3" fillId="0" borderId="1" xfId="2" applyNumberFormat="1" applyFont="1" applyFill="1" applyBorder="1" applyAlignment="1" applyProtection="1">
      <alignment horizontal="center" vertical="center"/>
      <protection hidden="1"/>
    </xf>
    <xf numFmtId="164" fontId="3" fillId="0" borderId="1" xfId="2" applyNumberFormat="1" applyFont="1" applyFill="1" applyBorder="1" applyAlignment="1" applyProtection="1">
      <alignment horizontal="left" vertical="center" wrapText="1"/>
      <protection hidden="1"/>
    </xf>
    <xf numFmtId="168" fontId="3" fillId="0" borderId="1" xfId="2" applyNumberFormat="1" applyFont="1" applyFill="1" applyBorder="1" applyAlignment="1" applyProtection="1">
      <alignment horizontal="center" vertical="center"/>
      <protection hidden="1"/>
    </xf>
    <xf numFmtId="165" fontId="3" fillId="0" borderId="1" xfId="2" applyNumberFormat="1" applyFont="1" applyFill="1" applyBorder="1" applyAlignment="1" applyProtection="1">
      <alignment horizontal="left" vertical="center" wrapText="1"/>
      <protection hidden="1"/>
    </xf>
    <xf numFmtId="168" fontId="5" fillId="0" borderId="2" xfId="2" applyNumberFormat="1" applyFont="1" applyFill="1" applyBorder="1" applyAlignment="1" applyProtection="1">
      <alignment horizontal="center" vertical="center"/>
      <protection hidden="1"/>
    </xf>
    <xf numFmtId="170" fontId="3" fillId="0" borderId="1" xfId="2" applyNumberFormat="1" applyFont="1" applyFill="1" applyBorder="1" applyAlignment="1" applyProtection="1">
      <alignment horizontal="center" vertical="center"/>
      <protection hidden="1"/>
    </xf>
    <xf numFmtId="170" fontId="3" fillId="0" borderId="1" xfId="1" applyNumberFormat="1" applyFont="1" applyFill="1" applyBorder="1" applyAlignment="1" applyProtection="1">
      <alignment horizontal="center" wrapText="1"/>
      <protection hidden="1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wrapText="1"/>
      <protection hidden="1"/>
    </xf>
    <xf numFmtId="167" fontId="3" fillId="0" borderId="2" xfId="2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wrapText="1"/>
      <protection hidden="1"/>
    </xf>
    <xf numFmtId="170" fontId="3" fillId="0" borderId="1" xfId="9" applyNumberFormat="1" applyFont="1" applyFill="1" applyBorder="1" applyAlignment="1" applyProtection="1">
      <alignment horizontal="center" vertical="center"/>
      <protection hidden="1"/>
    </xf>
    <xf numFmtId="17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6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4" xfId="2" applyNumberFormat="1" applyFont="1" applyFill="1" applyBorder="1" applyAlignment="1" applyProtection="1">
      <alignment horizontal="left"/>
      <protection hidden="1"/>
    </xf>
    <xf numFmtId="0" fontId="3" fillId="0" borderId="3" xfId="2" applyNumberFormat="1" applyFont="1" applyFill="1" applyBorder="1" applyAlignment="1" applyProtection="1">
      <alignment horizontal="center"/>
      <protection hidden="1"/>
    </xf>
    <xf numFmtId="49" fontId="3" fillId="0" borderId="3" xfId="2" applyNumberFormat="1" applyFont="1" applyFill="1" applyBorder="1" applyAlignment="1" applyProtection="1">
      <alignment horizontal="center"/>
      <protection hidden="1"/>
    </xf>
    <xf numFmtId="43" fontId="6" fillId="0" borderId="0" xfId="9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6" fontId="3" fillId="0" borderId="6" xfId="2" applyNumberFormat="1" applyFont="1" applyFill="1" applyBorder="1" applyAlignment="1" applyProtection="1">
      <alignment horizontal="left" vertical="center" wrapText="1"/>
      <protection hidden="1"/>
    </xf>
    <xf numFmtId="168" fontId="3" fillId="0" borderId="7" xfId="2" applyNumberFormat="1" applyFont="1" applyFill="1" applyBorder="1" applyAlignment="1" applyProtection="1">
      <alignment horizontal="center" vertical="center"/>
      <protection hidden="1"/>
    </xf>
    <xf numFmtId="49" fontId="3" fillId="0" borderId="7" xfId="2" applyNumberFormat="1" applyFont="1" applyFill="1" applyBorder="1" applyAlignment="1" applyProtection="1">
      <alignment horizontal="center" vertical="center"/>
      <protection hidden="1"/>
    </xf>
    <xf numFmtId="167" fontId="3" fillId="0" borderId="7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7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172" fontId="0" fillId="0" borderId="0" xfId="0" applyNumberFormat="1"/>
    <xf numFmtId="0" fontId="10" fillId="0" borderId="3" xfId="2" applyNumberFormat="1" applyFont="1" applyFill="1" applyBorder="1" applyAlignment="1" applyProtection="1">
      <protection hidden="1"/>
    </xf>
    <xf numFmtId="171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174" fontId="6" fillId="0" borderId="1" xfId="0" applyNumberFormat="1" applyFont="1" applyFill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5" fontId="6" fillId="0" borderId="1" xfId="9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5" fontId="6" fillId="0" borderId="0" xfId="9" applyNumberFormat="1" applyFont="1" applyAlignment="1">
      <alignment vertical="center"/>
    </xf>
    <xf numFmtId="175" fontId="6" fillId="0" borderId="0" xfId="9" applyNumberFormat="1" applyFont="1" applyFill="1" applyAlignment="1">
      <alignment vertical="center"/>
    </xf>
    <xf numFmtId="175" fontId="6" fillId="0" borderId="1" xfId="9" applyNumberFormat="1" applyFont="1" applyFill="1" applyBorder="1" applyAlignment="1">
      <alignment vertical="center" wrapText="1"/>
    </xf>
    <xf numFmtId="175" fontId="9" fillId="0" borderId="1" xfId="9" applyNumberFormat="1" applyFont="1" applyBorder="1" applyAlignment="1">
      <alignment vertical="center"/>
    </xf>
    <xf numFmtId="175" fontId="9" fillId="0" borderId="1" xfId="0" applyNumberFormat="1" applyFont="1" applyBorder="1" applyAlignment="1">
      <alignment vertical="center"/>
    </xf>
    <xf numFmtId="175" fontId="7" fillId="0" borderId="1" xfId="9" applyNumberFormat="1" applyFont="1" applyBorder="1" applyAlignment="1">
      <alignment vertical="center"/>
    </xf>
    <xf numFmtId="175" fontId="6" fillId="0" borderId="1" xfId="0" applyNumberFormat="1" applyFont="1" applyBorder="1" applyAlignment="1">
      <alignment vertical="center"/>
    </xf>
    <xf numFmtId="175" fontId="7" fillId="0" borderId="1" xfId="0" applyNumberFormat="1" applyFont="1" applyBorder="1" applyAlignment="1">
      <alignment vertical="center"/>
    </xf>
    <xf numFmtId="175" fontId="8" fillId="0" borderId="1" xfId="0" applyNumberFormat="1" applyFont="1" applyBorder="1" applyAlignment="1">
      <alignment vertical="center"/>
    </xf>
    <xf numFmtId="0" fontId="7" fillId="0" borderId="0" xfId="0" applyFont="1" applyFill="1" applyAlignment="1">
      <alignment horizontal="right" vertical="top" wrapText="1"/>
    </xf>
    <xf numFmtId="171" fontId="3" fillId="0" borderId="1" xfId="2" applyNumberFormat="1" applyFont="1" applyFill="1" applyBorder="1" applyAlignment="1" applyProtection="1">
      <alignment horizontal="center" vertical="center"/>
      <protection hidden="1"/>
    </xf>
    <xf numFmtId="171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71" fontId="3" fillId="0" borderId="1" xfId="9" applyNumberFormat="1" applyFont="1" applyFill="1" applyBorder="1" applyAlignment="1" applyProtection="1">
      <alignment horizontal="center" vertical="center"/>
      <protection hidden="1"/>
    </xf>
    <xf numFmtId="171" fontId="10" fillId="0" borderId="1" xfId="2" applyNumberFormat="1" applyFont="1" applyFill="1" applyBorder="1" applyAlignment="1" applyProtection="1">
      <alignment horizontal="center"/>
      <protection hidden="1"/>
    </xf>
    <xf numFmtId="170" fontId="10" fillId="0" borderId="1" xfId="2" applyNumberFormat="1" applyFont="1" applyFill="1" applyBorder="1" applyAlignment="1" applyProtection="1">
      <alignment horizontal="center"/>
      <protection hidden="1"/>
    </xf>
    <xf numFmtId="176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1" fillId="0" borderId="0" xfId="0" applyFont="1"/>
    <xf numFmtId="171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2" fontId="10" fillId="0" borderId="1" xfId="0" applyNumberFormat="1" applyFont="1" applyBorder="1" applyAlignment="1">
      <alignment horizontal="center" vertical="center"/>
    </xf>
    <xf numFmtId="175" fontId="10" fillId="0" borderId="1" xfId="0" applyNumberFormat="1" applyFont="1" applyBorder="1" applyAlignment="1">
      <alignment vertical="center"/>
    </xf>
    <xf numFmtId="172" fontId="3" fillId="0" borderId="1" xfId="0" applyNumberFormat="1" applyFont="1" applyBorder="1" applyAlignment="1">
      <alignment horizontal="center" vertical="center"/>
    </xf>
    <xf numFmtId="175" fontId="3" fillId="0" borderId="1" xfId="9" applyNumberFormat="1" applyFont="1" applyBorder="1" applyAlignment="1">
      <alignment vertical="center"/>
    </xf>
    <xf numFmtId="175" fontId="10" fillId="0" borderId="1" xfId="9" applyNumberFormat="1" applyFont="1" applyBorder="1" applyAlignment="1">
      <alignment vertical="center"/>
    </xf>
    <xf numFmtId="0" fontId="7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9"/>
  <sheetViews>
    <sheetView topLeftCell="A29" workbookViewId="0">
      <selection activeCell="R40" sqref="R40"/>
    </sheetView>
  </sheetViews>
  <sheetFormatPr defaultRowHeight="15" x14ac:dyDescent="0.25"/>
  <cols>
    <col min="1" max="1" width="22.28515625" style="37" customWidth="1"/>
    <col min="2" max="2" width="30.7109375" style="37" customWidth="1"/>
    <col min="3" max="3" width="10.5703125" style="37" customWidth="1"/>
    <col min="4" max="4" width="10.42578125" style="63" bestFit="1" customWidth="1"/>
    <col min="5" max="5" width="9.140625" style="37" customWidth="1"/>
    <col min="6" max="6" width="10.85546875" style="37" customWidth="1"/>
    <col min="7" max="16384" width="9.140625" style="37"/>
  </cols>
  <sheetData>
    <row r="1" spans="1:6" ht="58.5" customHeight="1" x14ac:dyDescent="0.25">
      <c r="C1" s="72"/>
      <c r="D1" s="90" t="s">
        <v>270</v>
      </c>
      <c r="E1" s="90"/>
      <c r="F1" s="90"/>
    </row>
    <row r="2" spans="1:6" x14ac:dyDescent="0.25">
      <c r="A2" s="91" t="s">
        <v>275</v>
      </c>
      <c r="B2" s="91"/>
    </row>
    <row r="3" spans="1:6" x14ac:dyDescent="0.25">
      <c r="C3" s="30"/>
      <c r="D3" s="64"/>
      <c r="E3" s="30"/>
      <c r="F3" s="30" t="s">
        <v>23</v>
      </c>
    </row>
    <row r="4" spans="1:6" ht="123.75" x14ac:dyDescent="0.25">
      <c r="A4" s="44" t="s">
        <v>180</v>
      </c>
      <c r="B4" s="43" t="s">
        <v>181</v>
      </c>
      <c r="C4" s="36" t="s">
        <v>249</v>
      </c>
      <c r="D4" s="65" t="s">
        <v>252</v>
      </c>
      <c r="E4" s="38" t="s">
        <v>250</v>
      </c>
      <c r="F4" s="38" t="s">
        <v>251</v>
      </c>
    </row>
    <row r="5" spans="1:6" x14ac:dyDescent="0.25">
      <c r="A5" s="43" t="s">
        <v>182</v>
      </c>
      <c r="B5" s="44" t="s">
        <v>183</v>
      </c>
      <c r="C5" s="45">
        <f>C6+C10+C15+C17+C24+C21+C26</f>
        <v>23762.9</v>
      </c>
      <c r="D5" s="45">
        <f>D6+D10+D15+D17+D24+D21+D26</f>
        <v>23435.3</v>
      </c>
      <c r="E5" s="60">
        <f>D5/C5*100</f>
        <v>98.621380387073955</v>
      </c>
      <c r="F5" s="45">
        <f t="shared" ref="F5" si="0">F6+F10+F15+F17+F24+F21</f>
        <v>350.50000000000136</v>
      </c>
    </row>
    <row r="6" spans="1:6" ht="20.25" customHeight="1" x14ac:dyDescent="0.25">
      <c r="A6" s="43" t="s">
        <v>184</v>
      </c>
      <c r="B6" s="46" t="s">
        <v>185</v>
      </c>
      <c r="C6" s="85">
        <f>C7</f>
        <v>19025</v>
      </c>
      <c r="D6" s="86">
        <f>D7</f>
        <v>19619.099999999999</v>
      </c>
      <c r="E6" s="60">
        <f t="shared" ref="E6:E42" si="1">D6/C6*100</f>
        <v>103.12273324572929</v>
      </c>
      <c r="F6" s="45">
        <f>F7</f>
        <v>-588.09999999999854</v>
      </c>
    </row>
    <row r="7" spans="1:6" ht="19.5" customHeight="1" x14ac:dyDescent="0.25">
      <c r="A7" s="39" t="s">
        <v>186</v>
      </c>
      <c r="B7" s="41" t="s">
        <v>187</v>
      </c>
      <c r="C7" s="87">
        <f t="shared" ref="C7:F7" si="2">C8</f>
        <v>19025</v>
      </c>
      <c r="D7" s="88">
        <f>D8+D9</f>
        <v>19619.099999999999</v>
      </c>
      <c r="E7" s="60">
        <f t="shared" si="1"/>
        <v>103.12273324572929</v>
      </c>
      <c r="F7" s="45">
        <f t="shared" si="2"/>
        <v>-588.09999999999854</v>
      </c>
    </row>
    <row r="8" spans="1:6" ht="94.5" customHeight="1" x14ac:dyDescent="0.25">
      <c r="A8" s="39" t="s">
        <v>188</v>
      </c>
      <c r="B8" s="41" t="s">
        <v>189</v>
      </c>
      <c r="C8" s="87">
        <v>19025</v>
      </c>
      <c r="D8" s="88">
        <v>19613.099999999999</v>
      </c>
      <c r="E8" s="60">
        <f t="shared" si="1"/>
        <v>103.09119579500657</v>
      </c>
      <c r="F8" s="59">
        <f>C8-D8</f>
        <v>-588.09999999999854</v>
      </c>
    </row>
    <row r="9" spans="1:6" ht="60.75" customHeight="1" x14ac:dyDescent="0.25">
      <c r="A9" s="39" t="s">
        <v>271</v>
      </c>
      <c r="B9" s="41" t="s">
        <v>272</v>
      </c>
      <c r="C9" s="87">
        <v>0</v>
      </c>
      <c r="D9" s="88">
        <v>6</v>
      </c>
      <c r="E9" s="60">
        <v>0</v>
      </c>
      <c r="F9" s="59">
        <f>C9-D9</f>
        <v>-6</v>
      </c>
    </row>
    <row r="10" spans="1:6" ht="19.5" customHeight="1" x14ac:dyDescent="0.25">
      <c r="A10" s="43" t="s">
        <v>190</v>
      </c>
      <c r="B10" s="46" t="s">
        <v>191</v>
      </c>
      <c r="C10" s="85">
        <f t="shared" ref="C10:F10" si="3">C11+C12</f>
        <v>261</v>
      </c>
      <c r="D10" s="89">
        <f t="shared" si="3"/>
        <v>179.60000000000002</v>
      </c>
      <c r="E10" s="60">
        <f t="shared" si="1"/>
        <v>68.812260536398469</v>
      </c>
      <c r="F10" s="45">
        <f t="shared" si="3"/>
        <v>81.399999999999991</v>
      </c>
    </row>
    <row r="11" spans="1:6" ht="57" customHeight="1" x14ac:dyDescent="0.25">
      <c r="A11" s="39" t="s">
        <v>192</v>
      </c>
      <c r="B11" s="41" t="s">
        <v>193</v>
      </c>
      <c r="C11" s="87">
        <v>108</v>
      </c>
      <c r="D11" s="88">
        <v>93.9</v>
      </c>
      <c r="E11" s="60">
        <f t="shared" si="1"/>
        <v>86.944444444444443</v>
      </c>
      <c r="F11" s="59">
        <f>C11-D11</f>
        <v>14.099999999999994</v>
      </c>
    </row>
    <row r="12" spans="1:6" x14ac:dyDescent="0.25">
      <c r="A12" s="43" t="s">
        <v>194</v>
      </c>
      <c r="B12" s="46" t="s">
        <v>195</v>
      </c>
      <c r="C12" s="85">
        <f t="shared" ref="C12:F12" si="4">C13+C14</f>
        <v>153</v>
      </c>
      <c r="D12" s="89">
        <f t="shared" si="4"/>
        <v>85.7</v>
      </c>
      <c r="E12" s="60">
        <f t="shared" si="1"/>
        <v>56.013071895424837</v>
      </c>
      <c r="F12" s="45">
        <f t="shared" si="4"/>
        <v>67.3</v>
      </c>
    </row>
    <row r="13" spans="1:6" ht="84" customHeight="1" x14ac:dyDescent="0.25">
      <c r="A13" s="39" t="s">
        <v>196</v>
      </c>
      <c r="B13" s="41" t="s">
        <v>197</v>
      </c>
      <c r="C13" s="87">
        <v>143</v>
      </c>
      <c r="D13" s="88">
        <v>70.900000000000006</v>
      </c>
      <c r="E13" s="60">
        <f t="shared" si="1"/>
        <v>49.58041958041958</v>
      </c>
      <c r="F13" s="59">
        <f>C13-D13</f>
        <v>72.099999999999994</v>
      </c>
    </row>
    <row r="14" spans="1:6" ht="79.5" customHeight="1" x14ac:dyDescent="0.25">
      <c r="A14" s="39" t="s">
        <v>198</v>
      </c>
      <c r="B14" s="41" t="s">
        <v>199</v>
      </c>
      <c r="C14" s="87">
        <v>10</v>
      </c>
      <c r="D14" s="88">
        <v>14.8</v>
      </c>
      <c r="E14" s="60">
        <f t="shared" si="1"/>
        <v>148</v>
      </c>
      <c r="F14" s="59">
        <f>C14-D14</f>
        <v>-4.8000000000000007</v>
      </c>
    </row>
    <row r="15" spans="1:6" ht="24.75" customHeight="1" x14ac:dyDescent="0.25">
      <c r="A15" s="43" t="s">
        <v>267</v>
      </c>
      <c r="B15" s="46" t="s">
        <v>200</v>
      </c>
      <c r="C15" s="85">
        <f t="shared" ref="C15:F15" si="5">C16</f>
        <v>100</v>
      </c>
      <c r="D15" s="89">
        <f t="shared" si="5"/>
        <v>84.6</v>
      </c>
      <c r="E15" s="60">
        <f t="shared" si="1"/>
        <v>84.6</v>
      </c>
      <c r="F15" s="45">
        <f t="shared" si="5"/>
        <v>15.400000000000006</v>
      </c>
    </row>
    <row r="16" spans="1:6" ht="83.25" customHeight="1" x14ac:dyDescent="0.25">
      <c r="A16" s="39" t="s">
        <v>268</v>
      </c>
      <c r="B16" s="41" t="s">
        <v>201</v>
      </c>
      <c r="C16" s="87">
        <v>100</v>
      </c>
      <c r="D16" s="88">
        <v>84.6</v>
      </c>
      <c r="E16" s="60">
        <f t="shared" si="1"/>
        <v>84.6</v>
      </c>
      <c r="F16" s="59">
        <f>C16-D16</f>
        <v>15.400000000000006</v>
      </c>
    </row>
    <row r="17" spans="1:9" ht="50.25" customHeight="1" x14ac:dyDescent="0.25">
      <c r="A17" s="43" t="s">
        <v>202</v>
      </c>
      <c r="B17" s="46" t="s">
        <v>203</v>
      </c>
      <c r="C17" s="85">
        <f>C18+C19+C20</f>
        <v>4121.2</v>
      </c>
      <c r="D17" s="89">
        <f t="shared" ref="D17:F17" si="6">D18+D19+D20</f>
        <v>3304.4</v>
      </c>
      <c r="E17" s="60">
        <f t="shared" si="1"/>
        <v>80.180529942735134</v>
      </c>
      <c r="F17" s="45">
        <f t="shared" si="6"/>
        <v>816.8</v>
      </c>
    </row>
    <row r="18" spans="1:9" ht="61.5" customHeight="1" x14ac:dyDescent="0.25">
      <c r="A18" s="39" t="s">
        <v>204</v>
      </c>
      <c r="B18" s="41" t="s">
        <v>205</v>
      </c>
      <c r="C18" s="87">
        <v>594.1</v>
      </c>
      <c r="D18" s="88">
        <v>297.10000000000002</v>
      </c>
      <c r="E18" s="60">
        <f t="shared" si="1"/>
        <v>50.008416091567078</v>
      </c>
      <c r="F18" s="59">
        <f>C18-D18</f>
        <v>297</v>
      </c>
    </row>
    <row r="19" spans="1:9" ht="72" customHeight="1" x14ac:dyDescent="0.25">
      <c r="A19" s="39" t="s">
        <v>206</v>
      </c>
      <c r="B19" s="41" t="s">
        <v>207</v>
      </c>
      <c r="C19" s="87">
        <v>3332.5</v>
      </c>
      <c r="D19" s="88">
        <v>2802.9</v>
      </c>
      <c r="E19" s="60">
        <f t="shared" si="1"/>
        <v>84.108027006751698</v>
      </c>
      <c r="F19" s="59">
        <f t="shared" ref="F19:F20" si="7">C19-D19</f>
        <v>529.59999999999991</v>
      </c>
    </row>
    <row r="20" spans="1:9" ht="93" customHeight="1" x14ac:dyDescent="0.25">
      <c r="A20" s="39" t="s">
        <v>208</v>
      </c>
      <c r="B20" s="41" t="s">
        <v>209</v>
      </c>
      <c r="C20" s="42">
        <v>194.6</v>
      </c>
      <c r="D20" s="61">
        <v>204.4</v>
      </c>
      <c r="E20" s="60">
        <f t="shared" si="1"/>
        <v>105.03597122302159</v>
      </c>
      <c r="F20" s="59">
        <f t="shared" si="7"/>
        <v>-9.8000000000000114</v>
      </c>
    </row>
    <row r="21" spans="1:9" ht="44.25" customHeight="1" x14ac:dyDescent="0.25">
      <c r="A21" s="43" t="s">
        <v>236</v>
      </c>
      <c r="B21" s="46" t="s">
        <v>232</v>
      </c>
      <c r="C21" s="45">
        <f>C22</f>
        <v>81.7</v>
      </c>
      <c r="D21" s="66">
        <f t="shared" ref="D21:F22" si="8">D22</f>
        <v>126.2</v>
      </c>
      <c r="E21" s="60">
        <f t="shared" si="1"/>
        <v>154.46756425948593</v>
      </c>
      <c r="F21" s="45">
        <f t="shared" si="8"/>
        <v>-44.5</v>
      </c>
    </row>
    <row r="22" spans="1:9" ht="37.5" customHeight="1" x14ac:dyDescent="0.25">
      <c r="A22" s="39" t="s">
        <v>234</v>
      </c>
      <c r="B22" s="41" t="s">
        <v>233</v>
      </c>
      <c r="C22" s="40">
        <f>C23</f>
        <v>81.7</v>
      </c>
      <c r="D22" s="68">
        <f t="shared" si="8"/>
        <v>126.2</v>
      </c>
      <c r="E22" s="60">
        <f t="shared" si="1"/>
        <v>154.46756425948593</v>
      </c>
      <c r="F22" s="45">
        <f t="shared" si="8"/>
        <v>-44.5</v>
      </c>
    </row>
    <row r="23" spans="1:9" ht="37.5" customHeight="1" x14ac:dyDescent="0.25">
      <c r="A23" s="39" t="s">
        <v>235</v>
      </c>
      <c r="B23" s="41" t="s">
        <v>233</v>
      </c>
      <c r="C23" s="42">
        <v>81.7</v>
      </c>
      <c r="D23" s="61">
        <v>126.2</v>
      </c>
      <c r="E23" s="60">
        <f t="shared" si="1"/>
        <v>154.46756425948593</v>
      </c>
      <c r="F23" s="59">
        <f>C23-D23</f>
        <v>-44.5</v>
      </c>
    </row>
    <row r="24" spans="1:9" ht="42" customHeight="1" x14ac:dyDescent="0.25">
      <c r="A24" s="43" t="s">
        <v>210</v>
      </c>
      <c r="B24" s="46" t="s">
        <v>211</v>
      </c>
      <c r="C24" s="45">
        <f t="shared" ref="C24:F24" si="9">C25</f>
        <v>174</v>
      </c>
      <c r="D24" s="66">
        <f t="shared" si="9"/>
        <v>104.5</v>
      </c>
      <c r="E24" s="60">
        <f t="shared" si="1"/>
        <v>60.057471264367813</v>
      </c>
      <c r="F24" s="45">
        <f t="shared" si="9"/>
        <v>69.5</v>
      </c>
    </row>
    <row r="25" spans="1:9" ht="114" customHeight="1" x14ac:dyDescent="0.25">
      <c r="A25" s="39" t="s">
        <v>212</v>
      </c>
      <c r="B25" s="41" t="s">
        <v>213</v>
      </c>
      <c r="C25" s="42">
        <v>174</v>
      </c>
      <c r="D25" s="61">
        <v>104.5</v>
      </c>
      <c r="E25" s="60">
        <f t="shared" si="1"/>
        <v>60.057471264367813</v>
      </c>
      <c r="F25" s="59">
        <f>C25-D25</f>
        <v>69.5</v>
      </c>
    </row>
    <row r="26" spans="1:9" ht="63.75" customHeight="1" x14ac:dyDescent="0.25">
      <c r="A26" s="43" t="s">
        <v>256</v>
      </c>
      <c r="B26" s="46" t="s">
        <v>253</v>
      </c>
      <c r="C26" s="42">
        <f>C27</f>
        <v>0</v>
      </c>
      <c r="D26" s="69">
        <f t="shared" ref="D26:F27" si="10">D27</f>
        <v>16.899999999999999</v>
      </c>
      <c r="E26" s="42">
        <f>C26/D26*100</f>
        <v>0</v>
      </c>
      <c r="F26" s="42">
        <f t="shared" si="10"/>
        <v>-16.899999999999999</v>
      </c>
    </row>
    <row r="27" spans="1:9" ht="55.5" customHeight="1" x14ac:dyDescent="0.25">
      <c r="A27" s="39" t="s">
        <v>257</v>
      </c>
      <c r="B27" s="41" t="s">
        <v>254</v>
      </c>
      <c r="C27" s="42">
        <f>C28</f>
        <v>0</v>
      </c>
      <c r="D27" s="69">
        <f>D28</f>
        <v>16.899999999999999</v>
      </c>
      <c r="E27" s="42">
        <f t="shared" ref="E27:E28" si="11">C27/D27*100</f>
        <v>0</v>
      </c>
      <c r="F27" s="42">
        <f t="shared" si="10"/>
        <v>-16.899999999999999</v>
      </c>
    </row>
    <row r="28" spans="1:9" ht="60" customHeight="1" x14ac:dyDescent="0.25">
      <c r="A28" s="39" t="s">
        <v>258</v>
      </c>
      <c r="B28" s="41" t="s">
        <v>255</v>
      </c>
      <c r="C28" s="42">
        <v>0</v>
      </c>
      <c r="D28" s="61">
        <v>16.899999999999999</v>
      </c>
      <c r="E28" s="42">
        <f t="shared" si="11"/>
        <v>0</v>
      </c>
      <c r="F28" s="59">
        <f>C28-D28</f>
        <v>-16.899999999999999</v>
      </c>
    </row>
    <row r="29" spans="1:9" ht="21" customHeight="1" x14ac:dyDescent="0.25">
      <c r="A29" s="43" t="s">
        <v>214</v>
      </c>
      <c r="B29" s="46" t="s">
        <v>215</v>
      </c>
      <c r="C29" s="45">
        <f>C30+C32+C35+C37+C40</f>
        <v>7573.2999999999993</v>
      </c>
      <c r="D29" s="67">
        <f>D30+D32+D35+D37+D40</f>
        <v>7784.3</v>
      </c>
      <c r="E29" s="60">
        <f t="shared" si="1"/>
        <v>102.78610381207665</v>
      </c>
      <c r="F29" s="45">
        <f t="shared" ref="F29" si="12">F30+F32+F35+F37+F40</f>
        <v>-211.00000000000017</v>
      </c>
    </row>
    <row r="30" spans="1:9" ht="32.25" customHeight="1" x14ac:dyDescent="0.25">
      <c r="A30" s="39" t="s">
        <v>216</v>
      </c>
      <c r="B30" s="41" t="s">
        <v>217</v>
      </c>
      <c r="C30" s="40">
        <f>C31</f>
        <v>3113.6</v>
      </c>
      <c r="D30" s="70">
        <f>D31</f>
        <v>3113.6</v>
      </c>
      <c r="E30" s="60">
        <f t="shared" si="1"/>
        <v>100</v>
      </c>
      <c r="F30" s="45">
        <f t="shared" ref="F30" si="13">F31</f>
        <v>0</v>
      </c>
    </row>
    <row r="31" spans="1:9" ht="37.5" customHeight="1" x14ac:dyDescent="0.25">
      <c r="A31" s="39" t="s">
        <v>218</v>
      </c>
      <c r="B31" s="41" t="s">
        <v>219</v>
      </c>
      <c r="C31" s="42">
        <v>3113.6</v>
      </c>
      <c r="D31" s="61">
        <v>3113.6</v>
      </c>
      <c r="E31" s="60">
        <f t="shared" si="1"/>
        <v>100</v>
      </c>
      <c r="F31" s="59">
        <f>C31-D31</f>
        <v>0</v>
      </c>
    </row>
    <row r="32" spans="1:9" ht="34.5" customHeight="1" x14ac:dyDescent="0.25">
      <c r="A32" s="39" t="s">
        <v>220</v>
      </c>
      <c r="B32" s="41" t="s">
        <v>221</v>
      </c>
      <c r="C32" s="40">
        <v>204</v>
      </c>
      <c r="D32" s="61">
        <v>204</v>
      </c>
      <c r="E32" s="60">
        <f t="shared" si="1"/>
        <v>100</v>
      </c>
      <c r="F32" s="59">
        <f t="shared" ref="F32:F34" si="14">C32-D32</f>
        <v>0</v>
      </c>
      <c r="I32" s="47"/>
    </row>
    <row r="33" spans="1:6" ht="45.75" customHeight="1" x14ac:dyDescent="0.25">
      <c r="A33" s="39" t="s">
        <v>222</v>
      </c>
      <c r="B33" s="41" t="s">
        <v>223</v>
      </c>
      <c r="C33" s="42">
        <v>40</v>
      </c>
      <c r="D33" s="61">
        <v>40</v>
      </c>
      <c r="E33" s="60">
        <f t="shared" si="1"/>
        <v>100</v>
      </c>
      <c r="F33" s="59">
        <f t="shared" si="14"/>
        <v>0</v>
      </c>
    </row>
    <row r="34" spans="1:6" ht="53.25" customHeight="1" x14ac:dyDescent="0.25">
      <c r="A34" s="39" t="s">
        <v>224</v>
      </c>
      <c r="B34" s="41" t="s">
        <v>225</v>
      </c>
      <c r="C34" s="42">
        <v>164</v>
      </c>
      <c r="D34" s="61">
        <v>164</v>
      </c>
      <c r="E34" s="60">
        <f t="shared" si="1"/>
        <v>100</v>
      </c>
      <c r="F34" s="59">
        <f t="shared" si="14"/>
        <v>0</v>
      </c>
    </row>
    <row r="35" spans="1:6" ht="22.5" customHeight="1" x14ac:dyDescent="0.25">
      <c r="A35" s="43" t="s">
        <v>226</v>
      </c>
      <c r="B35" s="46" t="s">
        <v>32</v>
      </c>
      <c r="C35" s="45">
        <f>C36</f>
        <v>4255.7</v>
      </c>
      <c r="D35" s="66">
        <f t="shared" ref="D35:F35" si="15">D36</f>
        <v>4255.5</v>
      </c>
      <c r="E35" s="60">
        <f t="shared" si="1"/>
        <v>99.995300420612352</v>
      </c>
      <c r="F35" s="45">
        <f t="shared" si="15"/>
        <v>0.1999999999998181</v>
      </c>
    </row>
    <row r="36" spans="1:6" ht="38.25" customHeight="1" x14ac:dyDescent="0.25">
      <c r="A36" s="39" t="s">
        <v>227</v>
      </c>
      <c r="B36" s="41" t="s">
        <v>228</v>
      </c>
      <c r="C36" s="42">
        <v>4255.7</v>
      </c>
      <c r="D36" s="61">
        <v>4255.5</v>
      </c>
      <c r="E36" s="60">
        <f t="shared" si="1"/>
        <v>99.995300420612352</v>
      </c>
      <c r="F36" s="59">
        <f>C36-D36</f>
        <v>0.1999999999998181</v>
      </c>
    </row>
    <row r="37" spans="1:6" ht="38.25" customHeight="1" x14ac:dyDescent="0.25">
      <c r="A37" s="43" t="s">
        <v>261</v>
      </c>
      <c r="B37" s="46" t="s">
        <v>259</v>
      </c>
      <c r="C37" s="59">
        <f>C38</f>
        <v>0</v>
      </c>
      <c r="D37" s="71">
        <f t="shared" ref="D37:F38" si="16">D38</f>
        <v>210</v>
      </c>
      <c r="E37" s="60">
        <v>0</v>
      </c>
      <c r="F37" s="59">
        <f t="shared" si="16"/>
        <v>-210</v>
      </c>
    </row>
    <row r="38" spans="1:6" ht="38.25" customHeight="1" x14ac:dyDescent="0.25">
      <c r="A38" s="39" t="s">
        <v>262</v>
      </c>
      <c r="B38" s="41" t="s">
        <v>260</v>
      </c>
      <c r="C38" s="42">
        <f>C39</f>
        <v>0</v>
      </c>
      <c r="D38" s="69">
        <f t="shared" si="16"/>
        <v>210</v>
      </c>
      <c r="E38" s="60">
        <v>0</v>
      </c>
      <c r="F38" s="42">
        <f t="shared" si="16"/>
        <v>-210</v>
      </c>
    </row>
    <row r="39" spans="1:6" ht="38.25" customHeight="1" x14ac:dyDescent="0.25">
      <c r="A39" s="39" t="s">
        <v>263</v>
      </c>
      <c r="B39" s="41" t="s">
        <v>260</v>
      </c>
      <c r="C39" s="42">
        <v>0</v>
      </c>
      <c r="D39" s="61">
        <v>210</v>
      </c>
      <c r="E39" s="60">
        <v>0</v>
      </c>
      <c r="F39" s="59">
        <f>C39-D39</f>
        <v>-210</v>
      </c>
    </row>
    <row r="40" spans="1:6" ht="67.5" customHeight="1" x14ac:dyDescent="0.25">
      <c r="A40" s="43" t="s">
        <v>265</v>
      </c>
      <c r="B40" s="46" t="s">
        <v>264</v>
      </c>
      <c r="C40" s="42">
        <f>C41</f>
        <v>0</v>
      </c>
      <c r="D40" s="69">
        <f t="shared" ref="D40:F40" si="17">D41</f>
        <v>1.2</v>
      </c>
      <c r="E40" s="60">
        <v>0</v>
      </c>
      <c r="F40" s="42">
        <f t="shared" si="17"/>
        <v>-1.2</v>
      </c>
    </row>
    <row r="41" spans="1:6" ht="69" customHeight="1" x14ac:dyDescent="0.25">
      <c r="A41" s="39" t="s">
        <v>266</v>
      </c>
      <c r="B41" s="41" t="s">
        <v>264</v>
      </c>
      <c r="C41" s="42">
        <v>0</v>
      </c>
      <c r="D41" s="61">
        <v>1.2</v>
      </c>
      <c r="E41" s="60">
        <v>0</v>
      </c>
      <c r="F41" s="59">
        <f>C41-D41</f>
        <v>-1.2</v>
      </c>
    </row>
    <row r="42" spans="1:6" x14ac:dyDescent="0.25">
      <c r="A42" s="43"/>
      <c r="B42" s="46" t="s">
        <v>229</v>
      </c>
      <c r="C42" s="85">
        <f>C5+C29</f>
        <v>31336.2</v>
      </c>
      <c r="D42" s="66">
        <f>D5+D29</f>
        <v>31219.599999999999</v>
      </c>
      <c r="E42" s="60">
        <f t="shared" si="1"/>
        <v>99.627906383033036</v>
      </c>
      <c r="F42" s="45">
        <f>F5+F29</f>
        <v>139.50000000000119</v>
      </c>
    </row>
    <row r="43" spans="1:6" x14ac:dyDescent="0.25">
      <c r="C43" s="82"/>
    </row>
    <row r="49" spans="3:3" x14ac:dyDescent="0.25">
      <c r="C49" s="62"/>
    </row>
  </sheetData>
  <autoFilter ref="A4:E42"/>
  <mergeCells count="2">
    <mergeCell ref="D1:F1"/>
    <mergeCell ref="A2:B2"/>
  </mergeCells>
  <pageMargins left="3.937007874015748E-2" right="3.937007874015748E-2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  <pageSetUpPr fitToPage="1"/>
  </sheetPr>
  <dimension ref="A1:I256"/>
  <sheetViews>
    <sheetView tabSelected="1" zoomScaleNormal="100" workbookViewId="0">
      <selection activeCell="M126" sqref="M126"/>
    </sheetView>
  </sheetViews>
  <sheetFormatPr defaultRowHeight="11.25" x14ac:dyDescent="0.2"/>
  <cols>
    <col min="1" max="1" width="55.140625" style="21" customWidth="1"/>
    <col min="2" max="2" width="5.42578125" style="20" customWidth="1"/>
    <col min="3" max="3" width="5.28515625" style="20" customWidth="1"/>
    <col min="4" max="4" width="12.5703125" style="24" customWidth="1"/>
    <col min="5" max="5" width="7.140625" style="22" customWidth="1"/>
    <col min="6" max="6" width="17.28515625" style="20" customWidth="1"/>
    <col min="7" max="7" width="10.28515625" style="25" customWidth="1"/>
    <col min="8" max="8" width="14.7109375" style="25" customWidth="1"/>
    <col min="9" max="9" width="11.42578125" style="20" customWidth="1"/>
    <col min="10" max="16384" width="9.140625" style="22"/>
  </cols>
  <sheetData>
    <row r="1" spans="1:9" ht="57" customHeight="1" x14ac:dyDescent="0.2">
      <c r="G1" s="92" t="s">
        <v>269</v>
      </c>
      <c r="H1" s="92"/>
      <c r="I1" s="92"/>
    </row>
    <row r="2" spans="1:9" ht="11.25" customHeight="1" x14ac:dyDescent="0.2">
      <c r="A2" s="93" t="s">
        <v>276</v>
      </c>
      <c r="B2" s="93"/>
      <c r="C2" s="93"/>
      <c r="D2" s="93"/>
      <c r="E2" s="93"/>
      <c r="F2" s="93"/>
      <c r="G2" s="93"/>
      <c r="H2" s="93"/>
      <c r="I2" s="93"/>
    </row>
    <row r="3" spans="1:9" ht="21" customHeight="1" x14ac:dyDescent="0.2">
      <c r="A3" s="93"/>
      <c r="B3" s="93"/>
      <c r="C3" s="93"/>
      <c r="D3" s="93"/>
      <c r="E3" s="93"/>
      <c r="F3" s="93"/>
      <c r="G3" s="93"/>
      <c r="H3" s="93"/>
      <c r="I3" s="93"/>
    </row>
    <row r="4" spans="1:9" x14ac:dyDescent="0.2">
      <c r="G4" s="20"/>
      <c r="H4" s="20" t="s">
        <v>113</v>
      </c>
    </row>
    <row r="5" spans="1:9" ht="81" customHeight="1" x14ac:dyDescent="0.2">
      <c r="A5" s="35" t="s">
        <v>0</v>
      </c>
      <c r="B5" s="35" t="s">
        <v>1</v>
      </c>
      <c r="C5" s="35" t="s">
        <v>2</v>
      </c>
      <c r="D5" s="7" t="s">
        <v>3</v>
      </c>
      <c r="E5" s="35" t="s">
        <v>4</v>
      </c>
      <c r="F5" s="38" t="s">
        <v>249</v>
      </c>
      <c r="G5" s="49" t="s">
        <v>252</v>
      </c>
      <c r="H5" s="38" t="s">
        <v>250</v>
      </c>
      <c r="I5" s="38" t="s">
        <v>251</v>
      </c>
    </row>
    <row r="6" spans="1:9" ht="46.5" hidden="1" customHeight="1" x14ac:dyDescent="0.2">
      <c r="A6" s="31" t="s">
        <v>5</v>
      </c>
      <c r="B6" s="32">
        <v>1</v>
      </c>
      <c r="C6" s="32">
        <v>0</v>
      </c>
      <c r="D6" s="33" t="s">
        <v>33</v>
      </c>
      <c r="E6" s="34" t="s">
        <v>33</v>
      </c>
      <c r="F6" s="12">
        <f>F7+F14+F34+F41+F48</f>
        <v>17467.012999999999</v>
      </c>
      <c r="G6" s="73">
        <f>G7+G14+G34+G41+G48</f>
        <v>16457.877</v>
      </c>
      <c r="H6" s="12">
        <f t="shared" ref="G6:I7" si="0">H7</f>
        <v>99.888680318543805</v>
      </c>
      <c r="I6" s="19">
        <f>F6-G6</f>
        <v>1009.1359999999986</v>
      </c>
    </row>
    <row r="7" spans="1:9" ht="22.5" hidden="1" customHeight="1" x14ac:dyDescent="0.2">
      <c r="A7" s="2" t="s">
        <v>6</v>
      </c>
      <c r="B7" s="6">
        <v>1</v>
      </c>
      <c r="C7" s="6">
        <v>2</v>
      </c>
      <c r="D7" s="14" t="s">
        <v>33</v>
      </c>
      <c r="E7" s="16" t="s">
        <v>33</v>
      </c>
      <c r="F7" s="12">
        <f>F8</f>
        <v>1758</v>
      </c>
      <c r="G7" s="12">
        <f t="shared" si="0"/>
        <v>1756.0429999999999</v>
      </c>
      <c r="H7" s="12">
        <f t="shared" si="0"/>
        <v>99.888680318543805</v>
      </c>
      <c r="I7" s="12">
        <f t="shared" si="0"/>
        <v>1.9570000000001073</v>
      </c>
    </row>
    <row r="8" spans="1:9" ht="36.75" hidden="1" customHeight="1" x14ac:dyDescent="0.2">
      <c r="A8" s="5" t="s">
        <v>174</v>
      </c>
      <c r="B8" s="6">
        <v>1</v>
      </c>
      <c r="C8" s="6">
        <v>2</v>
      </c>
      <c r="D8" s="14">
        <v>1800000000</v>
      </c>
      <c r="E8" s="16" t="s">
        <v>33</v>
      </c>
      <c r="F8" s="12">
        <f t="shared" ref="F8:I10" si="1">F9</f>
        <v>1758</v>
      </c>
      <c r="G8" s="73">
        <f t="shared" si="1"/>
        <v>1756.0429999999999</v>
      </c>
      <c r="H8" s="73">
        <f t="shared" si="1"/>
        <v>99.888680318543805</v>
      </c>
      <c r="I8" s="73">
        <f t="shared" si="1"/>
        <v>1.9570000000001073</v>
      </c>
    </row>
    <row r="9" spans="1:9" ht="24.75" hidden="1" customHeight="1" x14ac:dyDescent="0.2">
      <c r="A9" s="5" t="s">
        <v>105</v>
      </c>
      <c r="B9" s="6">
        <v>1</v>
      </c>
      <c r="C9" s="6">
        <v>2</v>
      </c>
      <c r="D9" s="14">
        <v>1810000000</v>
      </c>
      <c r="E9" s="16" t="s">
        <v>33</v>
      </c>
      <c r="F9" s="12">
        <f t="shared" si="1"/>
        <v>1758</v>
      </c>
      <c r="G9" s="73">
        <f t="shared" si="1"/>
        <v>1756.0429999999999</v>
      </c>
      <c r="H9" s="73">
        <f t="shared" si="1"/>
        <v>99.888680318543805</v>
      </c>
      <c r="I9" s="73">
        <f t="shared" si="1"/>
        <v>1.9570000000001073</v>
      </c>
    </row>
    <row r="10" spans="1:9" ht="35.25" hidden="1" customHeight="1" x14ac:dyDescent="0.2">
      <c r="A10" s="5" t="s">
        <v>104</v>
      </c>
      <c r="B10" s="6">
        <v>1</v>
      </c>
      <c r="C10" s="6">
        <v>2</v>
      </c>
      <c r="D10" s="14">
        <v>1810100000</v>
      </c>
      <c r="E10" s="16"/>
      <c r="F10" s="12">
        <f>F11</f>
        <v>1758</v>
      </c>
      <c r="G10" s="12">
        <f t="shared" si="1"/>
        <v>1756.0429999999999</v>
      </c>
      <c r="H10" s="12">
        <f t="shared" si="1"/>
        <v>99.888680318543805</v>
      </c>
      <c r="I10" s="12">
        <f t="shared" si="1"/>
        <v>1.9570000000001073</v>
      </c>
    </row>
    <row r="11" spans="1:9" ht="29.25" hidden="1" customHeight="1" x14ac:dyDescent="0.2">
      <c r="A11" s="1" t="s">
        <v>57</v>
      </c>
      <c r="B11" s="6">
        <v>1</v>
      </c>
      <c r="C11" s="6">
        <v>2</v>
      </c>
      <c r="D11" s="14" t="s">
        <v>231</v>
      </c>
      <c r="E11" s="16"/>
      <c r="F11" s="12">
        <f>F12</f>
        <v>1758</v>
      </c>
      <c r="G11" s="73">
        <f t="shared" ref="G11:I11" si="2">G12</f>
        <v>1756.0429999999999</v>
      </c>
      <c r="H11" s="12">
        <f t="shared" si="2"/>
        <v>99.888680318543805</v>
      </c>
      <c r="I11" s="73">
        <f t="shared" si="2"/>
        <v>1.9570000000001073</v>
      </c>
    </row>
    <row r="12" spans="1:9" ht="31.5" hidden="1" customHeight="1" x14ac:dyDescent="0.2">
      <c r="A12" s="1" t="s">
        <v>37</v>
      </c>
      <c r="B12" s="6">
        <v>1</v>
      </c>
      <c r="C12" s="6">
        <v>2</v>
      </c>
      <c r="D12" s="14" t="s">
        <v>231</v>
      </c>
      <c r="E12" s="16" t="s">
        <v>38</v>
      </c>
      <c r="F12" s="12">
        <f>F13</f>
        <v>1758</v>
      </c>
      <c r="G12" s="73">
        <f t="shared" ref="G12:I12" si="3">G13</f>
        <v>1756.0429999999999</v>
      </c>
      <c r="H12" s="12">
        <f t="shared" si="3"/>
        <v>99.888680318543805</v>
      </c>
      <c r="I12" s="73">
        <f t="shared" si="3"/>
        <v>1.9570000000001073</v>
      </c>
    </row>
    <row r="13" spans="1:9" ht="25.5" hidden="1" customHeight="1" x14ac:dyDescent="0.2">
      <c r="A13" s="1" t="s">
        <v>42</v>
      </c>
      <c r="B13" s="6">
        <v>1</v>
      </c>
      <c r="C13" s="6">
        <v>2</v>
      </c>
      <c r="D13" s="14" t="s">
        <v>231</v>
      </c>
      <c r="E13" s="16" t="s">
        <v>43</v>
      </c>
      <c r="F13" s="12">
        <v>1758</v>
      </c>
      <c r="G13" s="56">
        <v>1756.0429999999999</v>
      </c>
      <c r="H13" s="58">
        <f>G13/F13*100</f>
        <v>99.888680318543805</v>
      </c>
      <c r="I13" s="78">
        <f>F13-G13</f>
        <v>1.9570000000001073</v>
      </c>
    </row>
    <row r="14" spans="1:9" ht="38.25" hidden="1" customHeight="1" x14ac:dyDescent="0.2">
      <c r="A14" s="1" t="s">
        <v>7</v>
      </c>
      <c r="B14" s="6">
        <v>1</v>
      </c>
      <c r="C14" s="6">
        <v>4</v>
      </c>
      <c r="D14" s="14"/>
      <c r="E14" s="16"/>
      <c r="F14" s="12">
        <f>F15</f>
        <v>9493.8770000000004</v>
      </c>
      <c r="G14" s="73">
        <f t="shared" ref="G14:I15" si="4">G15</f>
        <v>9426.3539999999994</v>
      </c>
      <c r="H14" s="58">
        <f t="shared" ref="H14:H77" si="5">G14/F14*100</f>
        <v>99.288773174541859</v>
      </c>
      <c r="I14" s="73">
        <f t="shared" si="4"/>
        <v>67.522999999999513</v>
      </c>
    </row>
    <row r="15" spans="1:9" ht="33.75" hidden="1" customHeight="1" x14ac:dyDescent="0.2">
      <c r="A15" s="5" t="s">
        <v>174</v>
      </c>
      <c r="B15" s="6">
        <v>1</v>
      </c>
      <c r="C15" s="6">
        <v>4</v>
      </c>
      <c r="D15" s="14">
        <v>1800000000</v>
      </c>
      <c r="E15" s="16" t="s">
        <v>33</v>
      </c>
      <c r="F15" s="12">
        <f>F16</f>
        <v>9493.8770000000004</v>
      </c>
      <c r="G15" s="73">
        <f t="shared" si="4"/>
        <v>9426.3539999999994</v>
      </c>
      <c r="H15" s="58">
        <f t="shared" si="5"/>
        <v>99.288773174541859</v>
      </c>
      <c r="I15" s="73">
        <f t="shared" si="4"/>
        <v>67.522999999999513</v>
      </c>
    </row>
    <row r="16" spans="1:9" ht="22.5" hidden="1" customHeight="1" x14ac:dyDescent="0.2">
      <c r="A16" s="5" t="s">
        <v>105</v>
      </c>
      <c r="B16" s="6">
        <v>1</v>
      </c>
      <c r="C16" s="6">
        <v>4</v>
      </c>
      <c r="D16" s="14">
        <v>1810000000</v>
      </c>
      <c r="E16" s="16" t="s">
        <v>33</v>
      </c>
      <c r="F16" s="12">
        <f>F17+F28</f>
        <v>9493.8770000000004</v>
      </c>
      <c r="G16" s="73">
        <f>G17+G28</f>
        <v>9426.3539999999994</v>
      </c>
      <c r="H16" s="58">
        <f t="shared" si="5"/>
        <v>99.288773174541859</v>
      </c>
      <c r="I16" s="73">
        <f>I17+I28</f>
        <v>67.522999999999513</v>
      </c>
    </row>
    <row r="17" spans="1:9" ht="33.75" hidden="1" customHeight="1" x14ac:dyDescent="0.2">
      <c r="A17" s="5" t="s">
        <v>106</v>
      </c>
      <c r="B17" s="6">
        <v>1</v>
      </c>
      <c r="C17" s="6">
        <v>4</v>
      </c>
      <c r="D17" s="14">
        <v>1810100000</v>
      </c>
      <c r="E17" s="16"/>
      <c r="F17" s="12">
        <f>F18+F25</f>
        <v>9434.2579999999998</v>
      </c>
      <c r="G17" s="12">
        <f>G18+G25</f>
        <v>9366.8369999999995</v>
      </c>
      <c r="H17" s="58">
        <f t="shared" si="5"/>
        <v>99.28535980254091</v>
      </c>
      <c r="I17" s="73">
        <f>I18+I25</f>
        <v>67.420999999999523</v>
      </c>
    </row>
    <row r="18" spans="1:9" ht="11.25" hidden="1" customHeight="1" x14ac:dyDescent="0.2">
      <c r="A18" s="5" t="s">
        <v>27</v>
      </c>
      <c r="B18" s="6">
        <v>1</v>
      </c>
      <c r="C18" s="6">
        <v>4</v>
      </c>
      <c r="D18" s="14">
        <v>1810102040</v>
      </c>
      <c r="E18" s="16" t="s">
        <v>33</v>
      </c>
      <c r="F18" s="12">
        <f>F19+F21+F23</f>
        <v>9426.8580000000002</v>
      </c>
      <c r="G18" s="73">
        <f t="shared" ref="G18" si="6">G19+G21+G23</f>
        <v>9359.4369999999999</v>
      </c>
      <c r="H18" s="58">
        <f t="shared" si="5"/>
        <v>99.284798816318215</v>
      </c>
      <c r="I18" s="73">
        <f t="shared" ref="I18" si="7">I19+I21+I23</f>
        <v>67.420999999999523</v>
      </c>
    </row>
    <row r="19" spans="1:9" ht="45" hidden="1" customHeight="1" x14ac:dyDescent="0.2">
      <c r="A19" s="1" t="s">
        <v>37</v>
      </c>
      <c r="B19" s="6">
        <v>1</v>
      </c>
      <c r="C19" s="6">
        <v>4</v>
      </c>
      <c r="D19" s="14">
        <v>1810102040</v>
      </c>
      <c r="E19" s="16" t="s">
        <v>38</v>
      </c>
      <c r="F19" s="12">
        <f>F20</f>
        <v>9367.2579999999998</v>
      </c>
      <c r="G19" s="73">
        <f t="shared" ref="G19:I19" si="8">G20</f>
        <v>9309.43</v>
      </c>
      <c r="H19" s="58">
        <f t="shared" si="5"/>
        <v>99.382658190902831</v>
      </c>
      <c r="I19" s="73">
        <f t="shared" si="8"/>
        <v>57.82799999999952</v>
      </c>
    </row>
    <row r="20" spans="1:9" ht="22.5" hidden="1" x14ac:dyDescent="0.2">
      <c r="A20" s="1" t="s">
        <v>42</v>
      </c>
      <c r="B20" s="6">
        <v>1</v>
      </c>
      <c r="C20" s="6">
        <v>4</v>
      </c>
      <c r="D20" s="14">
        <v>1810102040</v>
      </c>
      <c r="E20" s="16" t="s">
        <v>43</v>
      </c>
      <c r="F20" s="12">
        <v>9367.2579999999998</v>
      </c>
      <c r="G20" s="56">
        <v>9309.43</v>
      </c>
      <c r="H20" s="58">
        <f t="shared" si="5"/>
        <v>99.382658190902831</v>
      </c>
      <c r="I20" s="56">
        <f>F20-G20</f>
        <v>57.82799999999952</v>
      </c>
    </row>
    <row r="21" spans="1:9" ht="22.5" hidden="1" customHeight="1" x14ac:dyDescent="0.2">
      <c r="A21" s="1" t="s">
        <v>112</v>
      </c>
      <c r="B21" s="6">
        <v>1</v>
      </c>
      <c r="C21" s="6">
        <v>4</v>
      </c>
      <c r="D21" s="14">
        <v>1810102040</v>
      </c>
      <c r="E21" s="16" t="s">
        <v>34</v>
      </c>
      <c r="F21" s="12">
        <f>F22</f>
        <v>35.6</v>
      </c>
      <c r="G21" s="73">
        <f t="shared" ref="G21:I21" si="9">G22</f>
        <v>29.885999999999999</v>
      </c>
      <c r="H21" s="58">
        <f t="shared" si="5"/>
        <v>83.94943820224718</v>
      </c>
      <c r="I21" s="73">
        <f t="shared" si="9"/>
        <v>5.7140000000000022</v>
      </c>
    </row>
    <row r="22" spans="1:9" ht="22.5" hidden="1" x14ac:dyDescent="0.2">
      <c r="A22" s="1" t="s">
        <v>35</v>
      </c>
      <c r="B22" s="6">
        <v>1</v>
      </c>
      <c r="C22" s="6">
        <v>4</v>
      </c>
      <c r="D22" s="14">
        <v>1810102040</v>
      </c>
      <c r="E22" s="16" t="s">
        <v>36</v>
      </c>
      <c r="F22" s="12">
        <v>35.6</v>
      </c>
      <c r="G22" s="56">
        <v>29.885999999999999</v>
      </c>
      <c r="H22" s="58">
        <f t="shared" si="5"/>
        <v>83.94943820224718</v>
      </c>
      <c r="I22" s="56">
        <f>F22-G22</f>
        <v>5.7140000000000022</v>
      </c>
    </row>
    <row r="23" spans="1:9" ht="11.25" hidden="1" customHeight="1" x14ac:dyDescent="0.2">
      <c r="A23" s="1" t="s">
        <v>44</v>
      </c>
      <c r="B23" s="6">
        <v>1</v>
      </c>
      <c r="C23" s="6">
        <v>4</v>
      </c>
      <c r="D23" s="14">
        <v>1810102040</v>
      </c>
      <c r="E23" s="16" t="s">
        <v>45</v>
      </c>
      <c r="F23" s="12">
        <f>F24</f>
        <v>24</v>
      </c>
      <c r="G23" s="73">
        <f t="shared" ref="G23:I23" si="10">G24</f>
        <v>20.120999999999999</v>
      </c>
      <c r="H23" s="58">
        <f t="shared" si="5"/>
        <v>83.837499999999991</v>
      </c>
      <c r="I23" s="73">
        <f t="shared" si="10"/>
        <v>3.8790000000000013</v>
      </c>
    </row>
    <row r="24" spans="1:9" hidden="1" x14ac:dyDescent="0.2">
      <c r="A24" s="1" t="s">
        <v>46</v>
      </c>
      <c r="B24" s="6">
        <v>1</v>
      </c>
      <c r="C24" s="6">
        <v>4</v>
      </c>
      <c r="D24" s="14">
        <v>1810102040</v>
      </c>
      <c r="E24" s="16" t="s">
        <v>47</v>
      </c>
      <c r="F24" s="12">
        <v>24</v>
      </c>
      <c r="G24" s="56">
        <v>20.120999999999999</v>
      </c>
      <c r="H24" s="58">
        <f t="shared" si="5"/>
        <v>83.837499999999991</v>
      </c>
      <c r="I24" s="56">
        <f>F24-G24</f>
        <v>3.8790000000000013</v>
      </c>
    </row>
    <row r="25" spans="1:9" ht="45" hidden="1" customHeight="1" x14ac:dyDescent="0.2">
      <c r="A25" s="1" t="s">
        <v>89</v>
      </c>
      <c r="B25" s="6">
        <v>1</v>
      </c>
      <c r="C25" s="6">
        <v>4</v>
      </c>
      <c r="D25" s="14">
        <v>1810189020</v>
      </c>
      <c r="E25" s="16"/>
      <c r="F25" s="12">
        <f>F26</f>
        <v>7.4</v>
      </c>
      <c r="G25" s="73">
        <f t="shared" ref="G25:I26" si="11">G26</f>
        <v>7.4</v>
      </c>
      <c r="H25" s="58">
        <f t="shared" si="5"/>
        <v>100</v>
      </c>
      <c r="I25" s="73">
        <f t="shared" si="11"/>
        <v>0</v>
      </c>
    </row>
    <row r="26" spans="1:9" ht="11.25" hidden="1" customHeight="1" x14ac:dyDescent="0.2">
      <c r="A26" s="1" t="s">
        <v>54</v>
      </c>
      <c r="B26" s="6">
        <v>1</v>
      </c>
      <c r="C26" s="6">
        <v>4</v>
      </c>
      <c r="D26" s="14">
        <v>1810189020</v>
      </c>
      <c r="E26" s="16">
        <v>500</v>
      </c>
      <c r="F26" s="12">
        <f>F27</f>
        <v>7.4</v>
      </c>
      <c r="G26" s="73">
        <f t="shared" si="11"/>
        <v>7.4</v>
      </c>
      <c r="H26" s="58">
        <f t="shared" si="5"/>
        <v>100</v>
      </c>
      <c r="I26" s="73">
        <f t="shared" si="11"/>
        <v>0</v>
      </c>
    </row>
    <row r="27" spans="1:9" ht="11.25" hidden="1" customHeight="1" x14ac:dyDescent="0.2">
      <c r="A27" s="1" t="s">
        <v>32</v>
      </c>
      <c r="B27" s="6">
        <v>1</v>
      </c>
      <c r="C27" s="6">
        <v>4</v>
      </c>
      <c r="D27" s="14">
        <v>1810189020</v>
      </c>
      <c r="E27" s="16">
        <v>540</v>
      </c>
      <c r="F27" s="12">
        <v>7.4</v>
      </c>
      <c r="G27" s="56">
        <v>7.4</v>
      </c>
      <c r="H27" s="58">
        <f t="shared" si="5"/>
        <v>100</v>
      </c>
      <c r="I27" s="56">
        <f>F27-G27</f>
        <v>0</v>
      </c>
    </row>
    <row r="28" spans="1:9" ht="22.5" hidden="1" customHeight="1" x14ac:dyDescent="0.2">
      <c r="A28" s="1" t="s">
        <v>99</v>
      </c>
      <c r="B28" s="6">
        <v>1</v>
      </c>
      <c r="C28" s="6">
        <v>4</v>
      </c>
      <c r="D28" s="14">
        <v>1810300000</v>
      </c>
      <c r="E28" s="16"/>
      <c r="F28" s="12">
        <f>F29</f>
        <v>59.619</v>
      </c>
      <c r="G28" s="12">
        <f t="shared" ref="G28:I28" si="12">G29</f>
        <v>59.517000000000003</v>
      </c>
      <c r="H28" s="58">
        <f t="shared" si="5"/>
        <v>99.828913601368697</v>
      </c>
      <c r="I28" s="73">
        <f t="shared" si="12"/>
        <v>0.10199999999999676</v>
      </c>
    </row>
    <row r="29" spans="1:9" hidden="1" x14ac:dyDescent="0.2">
      <c r="A29" s="5" t="s">
        <v>27</v>
      </c>
      <c r="B29" s="6">
        <v>1</v>
      </c>
      <c r="C29" s="6">
        <v>4</v>
      </c>
      <c r="D29" s="14" t="s">
        <v>230</v>
      </c>
      <c r="E29" s="16"/>
      <c r="F29" s="12">
        <f>F30+F32</f>
        <v>59.619</v>
      </c>
      <c r="G29" s="73">
        <f t="shared" ref="G29" si="13">G30+G32</f>
        <v>59.517000000000003</v>
      </c>
      <c r="H29" s="58">
        <f t="shared" si="5"/>
        <v>99.828913601368697</v>
      </c>
      <c r="I29" s="73">
        <f t="shared" ref="I29" si="14">I30+I32</f>
        <v>0.10199999999999676</v>
      </c>
    </row>
    <row r="30" spans="1:9" ht="45" hidden="1" x14ac:dyDescent="0.2">
      <c r="A30" s="1" t="s">
        <v>37</v>
      </c>
      <c r="B30" s="6">
        <v>1</v>
      </c>
      <c r="C30" s="6">
        <v>4</v>
      </c>
      <c r="D30" s="14" t="s">
        <v>230</v>
      </c>
      <c r="E30" s="16" t="s">
        <v>38</v>
      </c>
      <c r="F30" s="12">
        <f>F31</f>
        <v>39</v>
      </c>
      <c r="G30" s="73">
        <f t="shared" ref="G30:I30" si="15">G31</f>
        <v>38.917000000000002</v>
      </c>
      <c r="H30" s="58">
        <f t="shared" si="5"/>
        <v>99.787179487179486</v>
      </c>
      <c r="I30" s="73">
        <f t="shared" si="15"/>
        <v>8.2999999999998408E-2</v>
      </c>
    </row>
    <row r="31" spans="1:9" ht="22.5" hidden="1" x14ac:dyDescent="0.2">
      <c r="A31" s="1" t="s">
        <v>42</v>
      </c>
      <c r="B31" s="6">
        <v>1</v>
      </c>
      <c r="C31" s="6">
        <v>4</v>
      </c>
      <c r="D31" s="14" t="s">
        <v>230</v>
      </c>
      <c r="E31" s="16" t="s">
        <v>43</v>
      </c>
      <c r="F31" s="12">
        <v>39</v>
      </c>
      <c r="G31" s="73">
        <v>38.917000000000002</v>
      </c>
      <c r="H31" s="58">
        <f t="shared" si="5"/>
        <v>99.787179487179486</v>
      </c>
      <c r="I31" s="56">
        <f>F31-G31</f>
        <v>8.2999999999998408E-2</v>
      </c>
    </row>
    <row r="32" spans="1:9" ht="22.5" hidden="1" x14ac:dyDescent="0.2">
      <c r="A32" s="1" t="s">
        <v>112</v>
      </c>
      <c r="B32" s="6">
        <v>1</v>
      </c>
      <c r="C32" s="6">
        <v>4</v>
      </c>
      <c r="D32" s="14" t="s">
        <v>230</v>
      </c>
      <c r="E32" s="16" t="s">
        <v>34</v>
      </c>
      <c r="F32" s="12">
        <f>F33</f>
        <v>20.619</v>
      </c>
      <c r="G32" s="73">
        <f t="shared" ref="G32:I32" si="16">G33</f>
        <v>20.6</v>
      </c>
      <c r="H32" s="58">
        <f t="shared" si="5"/>
        <v>99.907851981182418</v>
      </c>
      <c r="I32" s="73">
        <f t="shared" si="16"/>
        <v>1.8999999999998352E-2</v>
      </c>
    </row>
    <row r="33" spans="1:9" ht="22.5" hidden="1" x14ac:dyDescent="0.2">
      <c r="A33" s="1" t="s">
        <v>35</v>
      </c>
      <c r="B33" s="6">
        <v>1</v>
      </c>
      <c r="C33" s="6">
        <v>4</v>
      </c>
      <c r="D33" s="14" t="s">
        <v>230</v>
      </c>
      <c r="E33" s="16" t="s">
        <v>36</v>
      </c>
      <c r="F33" s="12">
        <v>20.619</v>
      </c>
      <c r="G33" s="73">
        <v>20.6</v>
      </c>
      <c r="H33" s="58">
        <f>G33/F33*100</f>
        <v>99.907851981182418</v>
      </c>
      <c r="I33" s="56">
        <f>F33-G33</f>
        <v>1.8999999999998352E-2</v>
      </c>
    </row>
    <row r="34" spans="1:9" ht="28.5" hidden="1" customHeight="1" x14ac:dyDescent="0.2">
      <c r="A34" s="1" t="s">
        <v>90</v>
      </c>
      <c r="B34" s="6">
        <v>1</v>
      </c>
      <c r="C34" s="6">
        <v>6</v>
      </c>
      <c r="D34" s="14"/>
      <c r="E34" s="16"/>
      <c r="F34" s="12">
        <f t="shared" ref="F34:F39" si="17">F35</f>
        <v>8.1</v>
      </c>
      <c r="G34" s="73">
        <f t="shared" ref="G34:I34" si="18">G35</f>
        <v>8.1</v>
      </c>
      <c r="H34" s="58">
        <f t="shared" si="5"/>
        <v>100</v>
      </c>
      <c r="I34" s="73">
        <f t="shared" si="18"/>
        <v>0</v>
      </c>
    </row>
    <row r="35" spans="1:9" ht="33.75" hidden="1" customHeight="1" x14ac:dyDescent="0.2">
      <c r="A35" s="5" t="s">
        <v>174</v>
      </c>
      <c r="B35" s="6">
        <v>1</v>
      </c>
      <c r="C35" s="6">
        <v>6</v>
      </c>
      <c r="D35" s="14">
        <v>1800000000</v>
      </c>
      <c r="E35" s="16"/>
      <c r="F35" s="12">
        <f t="shared" si="17"/>
        <v>8.1</v>
      </c>
      <c r="G35" s="73">
        <f t="shared" ref="G35:I39" si="19">G36</f>
        <v>8.1</v>
      </c>
      <c r="H35" s="58">
        <f t="shared" si="5"/>
        <v>100</v>
      </c>
      <c r="I35" s="73">
        <f t="shared" si="19"/>
        <v>0</v>
      </c>
    </row>
    <row r="36" spans="1:9" ht="22.5" hidden="1" customHeight="1" x14ac:dyDescent="0.2">
      <c r="A36" s="5" t="s">
        <v>105</v>
      </c>
      <c r="B36" s="6">
        <v>1</v>
      </c>
      <c r="C36" s="6">
        <v>6</v>
      </c>
      <c r="D36" s="14">
        <v>1810000000</v>
      </c>
      <c r="E36" s="16"/>
      <c r="F36" s="12">
        <f t="shared" si="17"/>
        <v>8.1</v>
      </c>
      <c r="G36" s="73">
        <f t="shared" si="19"/>
        <v>8.1</v>
      </c>
      <c r="H36" s="58">
        <f t="shared" si="5"/>
        <v>100</v>
      </c>
      <c r="I36" s="73">
        <f t="shared" si="19"/>
        <v>0</v>
      </c>
    </row>
    <row r="37" spans="1:9" ht="33.75" hidden="1" customHeight="1" x14ac:dyDescent="0.2">
      <c r="A37" s="5" t="s">
        <v>106</v>
      </c>
      <c r="B37" s="6">
        <v>1</v>
      </c>
      <c r="C37" s="6">
        <v>6</v>
      </c>
      <c r="D37" s="14">
        <v>1810100000</v>
      </c>
      <c r="E37" s="16"/>
      <c r="F37" s="12">
        <f t="shared" si="17"/>
        <v>8.1</v>
      </c>
      <c r="G37" s="73">
        <f t="shared" si="19"/>
        <v>8.1</v>
      </c>
      <c r="H37" s="58">
        <f t="shared" si="5"/>
        <v>100</v>
      </c>
      <c r="I37" s="73">
        <f t="shared" si="19"/>
        <v>0</v>
      </c>
    </row>
    <row r="38" spans="1:9" ht="45" hidden="1" customHeight="1" x14ac:dyDescent="0.2">
      <c r="A38" s="1" t="s">
        <v>89</v>
      </c>
      <c r="B38" s="6">
        <v>1</v>
      </c>
      <c r="C38" s="6">
        <v>6</v>
      </c>
      <c r="D38" s="14">
        <v>1810189020</v>
      </c>
      <c r="E38" s="16"/>
      <c r="F38" s="12">
        <f t="shared" si="17"/>
        <v>8.1</v>
      </c>
      <c r="G38" s="73">
        <f t="shared" si="19"/>
        <v>8.1</v>
      </c>
      <c r="H38" s="58">
        <f t="shared" si="5"/>
        <v>100</v>
      </c>
      <c r="I38" s="73">
        <f t="shared" si="19"/>
        <v>0</v>
      </c>
    </row>
    <row r="39" spans="1:9" ht="11.25" hidden="1" customHeight="1" x14ac:dyDescent="0.2">
      <c r="A39" s="1" t="s">
        <v>54</v>
      </c>
      <c r="B39" s="6">
        <v>1</v>
      </c>
      <c r="C39" s="6">
        <v>6</v>
      </c>
      <c r="D39" s="14">
        <v>1810189020</v>
      </c>
      <c r="E39" s="16">
        <v>500</v>
      </c>
      <c r="F39" s="12">
        <f t="shared" si="17"/>
        <v>8.1</v>
      </c>
      <c r="G39" s="73">
        <f t="shared" si="19"/>
        <v>8.1</v>
      </c>
      <c r="H39" s="58">
        <f t="shared" si="5"/>
        <v>100</v>
      </c>
      <c r="I39" s="73">
        <f t="shared" si="19"/>
        <v>0</v>
      </c>
    </row>
    <row r="40" spans="1:9" ht="11.25" hidden="1" customHeight="1" x14ac:dyDescent="0.2">
      <c r="A40" s="1" t="s">
        <v>32</v>
      </c>
      <c r="B40" s="6">
        <v>1</v>
      </c>
      <c r="C40" s="6">
        <v>6</v>
      </c>
      <c r="D40" s="14">
        <v>1810189020</v>
      </c>
      <c r="E40" s="16">
        <v>540</v>
      </c>
      <c r="F40" s="12">
        <v>8.1</v>
      </c>
      <c r="G40" s="56">
        <v>8.1</v>
      </c>
      <c r="H40" s="58">
        <f t="shared" si="5"/>
        <v>100</v>
      </c>
      <c r="I40" s="78">
        <f>F40-G40</f>
        <v>0</v>
      </c>
    </row>
    <row r="41" spans="1:9" ht="11.25" hidden="1" customHeight="1" x14ac:dyDescent="0.2">
      <c r="A41" s="2" t="s">
        <v>8</v>
      </c>
      <c r="B41" s="6">
        <v>1</v>
      </c>
      <c r="C41" s="6">
        <v>11</v>
      </c>
      <c r="D41" s="14"/>
      <c r="E41" s="16" t="s">
        <v>33</v>
      </c>
      <c r="F41" s="12">
        <f t="shared" ref="F41:I46" si="20">F42</f>
        <v>50</v>
      </c>
      <c r="G41" s="73">
        <f t="shared" si="20"/>
        <v>0</v>
      </c>
      <c r="H41" s="58">
        <f t="shared" si="5"/>
        <v>0</v>
      </c>
      <c r="I41" s="73">
        <f t="shared" si="20"/>
        <v>50</v>
      </c>
    </row>
    <row r="42" spans="1:9" ht="33.75" hidden="1" customHeight="1" x14ac:dyDescent="0.2">
      <c r="A42" s="5" t="s">
        <v>163</v>
      </c>
      <c r="B42" s="6">
        <v>1</v>
      </c>
      <c r="C42" s="6">
        <v>11</v>
      </c>
      <c r="D42" s="14">
        <v>1100000000</v>
      </c>
      <c r="E42" s="16" t="s">
        <v>33</v>
      </c>
      <c r="F42" s="12">
        <f t="shared" si="20"/>
        <v>50</v>
      </c>
      <c r="G42" s="73">
        <f t="shared" si="20"/>
        <v>0</v>
      </c>
      <c r="H42" s="58">
        <f t="shared" si="5"/>
        <v>0</v>
      </c>
      <c r="I42" s="73">
        <f t="shared" si="20"/>
        <v>50</v>
      </c>
    </row>
    <row r="43" spans="1:9" ht="38.25" hidden="1" customHeight="1" x14ac:dyDescent="0.2">
      <c r="A43" s="5" t="s">
        <v>52</v>
      </c>
      <c r="B43" s="6">
        <v>1</v>
      </c>
      <c r="C43" s="6">
        <v>11</v>
      </c>
      <c r="D43" s="14">
        <v>1110000000</v>
      </c>
      <c r="E43" s="16" t="s">
        <v>33</v>
      </c>
      <c r="F43" s="12">
        <f t="shared" si="20"/>
        <v>50</v>
      </c>
      <c r="G43" s="73">
        <f t="shared" si="20"/>
        <v>0</v>
      </c>
      <c r="H43" s="58">
        <f t="shared" si="5"/>
        <v>0</v>
      </c>
      <c r="I43" s="73">
        <f t="shared" si="20"/>
        <v>50</v>
      </c>
    </row>
    <row r="44" spans="1:9" ht="33.75" hidden="1" customHeight="1" x14ac:dyDescent="0.2">
      <c r="A44" s="5" t="s">
        <v>91</v>
      </c>
      <c r="B44" s="6">
        <v>1</v>
      </c>
      <c r="C44" s="6">
        <v>11</v>
      </c>
      <c r="D44" s="14">
        <v>1110100000</v>
      </c>
      <c r="E44" s="16" t="s">
        <v>33</v>
      </c>
      <c r="F44" s="12">
        <f t="shared" si="20"/>
        <v>50</v>
      </c>
      <c r="G44" s="73">
        <f t="shared" si="20"/>
        <v>0</v>
      </c>
      <c r="H44" s="58">
        <f t="shared" si="5"/>
        <v>0</v>
      </c>
      <c r="I44" s="73">
        <f t="shared" si="20"/>
        <v>50</v>
      </c>
    </row>
    <row r="45" spans="1:9" ht="33.75" hidden="1" customHeight="1" x14ac:dyDescent="0.2">
      <c r="A45" s="5" t="s">
        <v>28</v>
      </c>
      <c r="B45" s="6">
        <v>1</v>
      </c>
      <c r="C45" s="6">
        <v>11</v>
      </c>
      <c r="D45" s="14">
        <v>1110122020</v>
      </c>
      <c r="E45" s="16"/>
      <c r="F45" s="12">
        <f t="shared" si="20"/>
        <v>50</v>
      </c>
      <c r="G45" s="73">
        <f t="shared" si="20"/>
        <v>0</v>
      </c>
      <c r="H45" s="58">
        <f t="shared" si="5"/>
        <v>0</v>
      </c>
      <c r="I45" s="73">
        <f t="shared" si="20"/>
        <v>50</v>
      </c>
    </row>
    <row r="46" spans="1:9" ht="11.25" hidden="1" customHeight="1" x14ac:dyDescent="0.2">
      <c r="A46" s="1" t="s">
        <v>44</v>
      </c>
      <c r="B46" s="6">
        <v>1</v>
      </c>
      <c r="C46" s="6">
        <v>11</v>
      </c>
      <c r="D46" s="14">
        <v>1110122020</v>
      </c>
      <c r="E46" s="16" t="s">
        <v>45</v>
      </c>
      <c r="F46" s="12">
        <f t="shared" si="20"/>
        <v>50</v>
      </c>
      <c r="G46" s="73">
        <f t="shared" si="20"/>
        <v>0</v>
      </c>
      <c r="H46" s="58">
        <f t="shared" si="5"/>
        <v>0</v>
      </c>
      <c r="I46" s="73">
        <f t="shared" si="20"/>
        <v>50</v>
      </c>
    </row>
    <row r="47" spans="1:9" hidden="1" x14ac:dyDescent="0.2">
      <c r="A47" s="1" t="s">
        <v>29</v>
      </c>
      <c r="B47" s="6">
        <v>1</v>
      </c>
      <c r="C47" s="6">
        <v>11</v>
      </c>
      <c r="D47" s="14">
        <v>1110122020</v>
      </c>
      <c r="E47" s="16" t="s">
        <v>24</v>
      </c>
      <c r="F47" s="12">
        <v>50</v>
      </c>
      <c r="G47" s="56">
        <v>0</v>
      </c>
      <c r="H47" s="58">
        <f t="shared" si="5"/>
        <v>0</v>
      </c>
      <c r="I47" s="78">
        <f>F47-G47</f>
        <v>50</v>
      </c>
    </row>
    <row r="48" spans="1:9" ht="11.25" hidden="1" customHeight="1" x14ac:dyDescent="0.2">
      <c r="A48" s="2" t="s">
        <v>9</v>
      </c>
      <c r="B48" s="6">
        <v>1</v>
      </c>
      <c r="C48" s="6">
        <v>13</v>
      </c>
      <c r="D48" s="14" t="s">
        <v>33</v>
      </c>
      <c r="E48" s="16" t="s">
        <v>33</v>
      </c>
      <c r="F48" s="12">
        <f>F49+F54+F65+F71+F86</f>
        <v>6157.0360000000001</v>
      </c>
      <c r="G48" s="73">
        <f>G49+G54+G65+G71+G86</f>
        <v>5267.38</v>
      </c>
      <c r="H48" s="58">
        <f t="shared" si="5"/>
        <v>85.550579856931165</v>
      </c>
      <c r="I48" s="73">
        <f>I49+I54+I65+I71+I86</f>
        <v>889.65599999999995</v>
      </c>
    </row>
    <row r="49" spans="1:9" ht="22.5" hidden="1" customHeight="1" x14ac:dyDescent="0.2">
      <c r="A49" s="5" t="s">
        <v>164</v>
      </c>
      <c r="B49" s="6">
        <v>1</v>
      </c>
      <c r="C49" s="6">
        <v>13</v>
      </c>
      <c r="D49" s="14">
        <v>2500000000</v>
      </c>
      <c r="E49" s="16" t="s">
        <v>33</v>
      </c>
      <c r="F49" s="12">
        <f>F50</f>
        <v>3.2</v>
      </c>
      <c r="G49" s="73">
        <f t="shared" ref="G49:I52" si="21">G50</f>
        <v>2.8</v>
      </c>
      <c r="H49" s="58">
        <f t="shared" si="5"/>
        <v>87.499999999999986</v>
      </c>
      <c r="I49" s="73">
        <f t="shared" si="21"/>
        <v>0.40000000000000036</v>
      </c>
    </row>
    <row r="50" spans="1:9" ht="35.25" hidden="1" customHeight="1" x14ac:dyDescent="0.2">
      <c r="A50" s="5" t="s">
        <v>92</v>
      </c>
      <c r="B50" s="6">
        <v>1</v>
      </c>
      <c r="C50" s="6">
        <v>13</v>
      </c>
      <c r="D50" s="14">
        <v>2500100000</v>
      </c>
      <c r="E50" s="16" t="s">
        <v>33</v>
      </c>
      <c r="F50" s="12">
        <f>F51</f>
        <v>3.2</v>
      </c>
      <c r="G50" s="73">
        <f t="shared" si="21"/>
        <v>2.8</v>
      </c>
      <c r="H50" s="58">
        <f t="shared" si="5"/>
        <v>87.499999999999986</v>
      </c>
      <c r="I50" s="73">
        <f t="shared" si="21"/>
        <v>0.40000000000000036</v>
      </c>
    </row>
    <row r="51" spans="1:9" ht="35.25" hidden="1" customHeight="1" x14ac:dyDescent="0.2">
      <c r="A51" s="5" t="s">
        <v>64</v>
      </c>
      <c r="B51" s="6">
        <v>1</v>
      </c>
      <c r="C51" s="6">
        <v>13</v>
      </c>
      <c r="D51" s="14">
        <v>2500199990</v>
      </c>
      <c r="E51" s="16"/>
      <c r="F51" s="12">
        <f>F52</f>
        <v>3.2</v>
      </c>
      <c r="G51" s="73">
        <f t="shared" si="21"/>
        <v>2.8</v>
      </c>
      <c r="H51" s="58">
        <f t="shared" si="5"/>
        <v>87.499999999999986</v>
      </c>
      <c r="I51" s="73">
        <f t="shared" si="21"/>
        <v>0.40000000000000036</v>
      </c>
    </row>
    <row r="52" spans="1:9" ht="22.5" hidden="1" customHeight="1" x14ac:dyDescent="0.2">
      <c r="A52" s="1" t="s">
        <v>112</v>
      </c>
      <c r="B52" s="6">
        <v>1</v>
      </c>
      <c r="C52" s="6">
        <v>13</v>
      </c>
      <c r="D52" s="14">
        <v>2500199990</v>
      </c>
      <c r="E52" s="16" t="s">
        <v>34</v>
      </c>
      <c r="F52" s="12">
        <f>F53</f>
        <v>3.2</v>
      </c>
      <c r="G52" s="73">
        <f t="shared" si="21"/>
        <v>2.8</v>
      </c>
      <c r="H52" s="58">
        <f t="shared" si="5"/>
        <v>87.499999999999986</v>
      </c>
      <c r="I52" s="73">
        <f t="shared" si="21"/>
        <v>0.40000000000000036</v>
      </c>
    </row>
    <row r="53" spans="1:9" ht="22.5" hidden="1" x14ac:dyDescent="0.2">
      <c r="A53" s="1" t="s">
        <v>35</v>
      </c>
      <c r="B53" s="6">
        <v>1</v>
      </c>
      <c r="C53" s="6">
        <v>13</v>
      </c>
      <c r="D53" s="14">
        <v>2500199990</v>
      </c>
      <c r="E53" s="16" t="s">
        <v>36</v>
      </c>
      <c r="F53" s="12">
        <v>3.2</v>
      </c>
      <c r="G53" s="56">
        <v>2.8</v>
      </c>
      <c r="H53" s="58">
        <f t="shared" si="5"/>
        <v>87.499999999999986</v>
      </c>
      <c r="I53" s="56">
        <f>F53-G53</f>
        <v>0.40000000000000036</v>
      </c>
    </row>
    <row r="54" spans="1:9" ht="33.75" hidden="1" customHeight="1" x14ac:dyDescent="0.2">
      <c r="A54" s="5" t="s">
        <v>165</v>
      </c>
      <c r="B54" s="6">
        <v>1</v>
      </c>
      <c r="C54" s="6">
        <v>13</v>
      </c>
      <c r="D54" s="14">
        <v>1000000000</v>
      </c>
      <c r="E54" s="16" t="s">
        <v>33</v>
      </c>
      <c r="F54" s="12">
        <f>F55+F60</f>
        <v>9</v>
      </c>
      <c r="G54" s="73">
        <f t="shared" ref="G54" si="22">G55+G60</f>
        <v>4</v>
      </c>
      <c r="H54" s="58">
        <f t="shared" si="5"/>
        <v>44.444444444444443</v>
      </c>
      <c r="I54" s="73">
        <f t="shared" ref="I54" si="23">I55+I60</f>
        <v>5</v>
      </c>
    </row>
    <row r="55" spans="1:9" ht="33" hidden="1" customHeight="1" x14ac:dyDescent="0.2">
      <c r="A55" s="5" t="s">
        <v>58</v>
      </c>
      <c r="B55" s="6">
        <v>1</v>
      </c>
      <c r="C55" s="6">
        <v>13</v>
      </c>
      <c r="D55" s="14">
        <v>1020000000</v>
      </c>
      <c r="E55" s="16" t="s">
        <v>33</v>
      </c>
      <c r="F55" s="12">
        <f>F56</f>
        <v>4</v>
      </c>
      <c r="G55" s="73">
        <f t="shared" ref="G55:I58" si="24">G56</f>
        <v>4</v>
      </c>
      <c r="H55" s="58">
        <f t="shared" si="5"/>
        <v>100</v>
      </c>
      <c r="I55" s="73">
        <f t="shared" si="24"/>
        <v>0</v>
      </c>
    </row>
    <row r="56" spans="1:9" ht="21.75" hidden="1" customHeight="1" x14ac:dyDescent="0.2">
      <c r="A56" s="5" t="s">
        <v>59</v>
      </c>
      <c r="B56" s="6">
        <v>1</v>
      </c>
      <c r="C56" s="6">
        <v>13</v>
      </c>
      <c r="D56" s="14">
        <v>1020100000</v>
      </c>
      <c r="E56" s="16" t="s">
        <v>33</v>
      </c>
      <c r="F56" s="12">
        <f>F57</f>
        <v>4</v>
      </c>
      <c r="G56" s="73">
        <f t="shared" si="24"/>
        <v>4</v>
      </c>
      <c r="H56" s="58">
        <f t="shared" si="5"/>
        <v>100</v>
      </c>
      <c r="I56" s="73">
        <f t="shared" si="24"/>
        <v>0</v>
      </c>
    </row>
    <row r="57" spans="1:9" ht="21.75" hidden="1" customHeight="1" x14ac:dyDescent="0.2">
      <c r="A57" s="5" t="s">
        <v>60</v>
      </c>
      <c r="B57" s="6">
        <v>1</v>
      </c>
      <c r="C57" s="6">
        <v>13</v>
      </c>
      <c r="D57" s="14">
        <v>1020120040</v>
      </c>
      <c r="E57" s="16"/>
      <c r="F57" s="12">
        <f>F58</f>
        <v>4</v>
      </c>
      <c r="G57" s="73">
        <f t="shared" si="24"/>
        <v>4</v>
      </c>
      <c r="H57" s="58">
        <f t="shared" si="5"/>
        <v>100</v>
      </c>
      <c r="I57" s="73">
        <f t="shared" si="24"/>
        <v>0</v>
      </c>
    </row>
    <row r="58" spans="1:9" ht="22.5" hidden="1" customHeight="1" x14ac:dyDescent="0.2">
      <c r="A58" s="1" t="s">
        <v>112</v>
      </c>
      <c r="B58" s="9">
        <v>1</v>
      </c>
      <c r="C58" s="9">
        <v>13</v>
      </c>
      <c r="D58" s="7">
        <v>1020120040</v>
      </c>
      <c r="E58" s="16" t="s">
        <v>34</v>
      </c>
      <c r="F58" s="12">
        <f>F59</f>
        <v>4</v>
      </c>
      <c r="G58" s="73">
        <f t="shared" si="24"/>
        <v>4</v>
      </c>
      <c r="H58" s="58">
        <f t="shared" si="5"/>
        <v>100</v>
      </c>
      <c r="I58" s="73">
        <f t="shared" si="24"/>
        <v>0</v>
      </c>
    </row>
    <row r="59" spans="1:9" ht="22.5" hidden="1" x14ac:dyDescent="0.2">
      <c r="A59" s="8" t="s">
        <v>35</v>
      </c>
      <c r="B59" s="9">
        <v>1</v>
      </c>
      <c r="C59" s="9">
        <v>13</v>
      </c>
      <c r="D59" s="7">
        <v>1020120040</v>
      </c>
      <c r="E59" s="16" t="s">
        <v>36</v>
      </c>
      <c r="F59" s="12">
        <v>4</v>
      </c>
      <c r="G59" s="56">
        <v>4</v>
      </c>
      <c r="H59" s="58">
        <f t="shared" si="5"/>
        <v>100</v>
      </c>
      <c r="I59" s="56">
        <f>F59-G59</f>
        <v>0</v>
      </c>
    </row>
    <row r="60" spans="1:9" ht="11.25" hidden="1" customHeight="1" x14ac:dyDescent="0.2">
      <c r="A60" s="4" t="s">
        <v>71</v>
      </c>
      <c r="B60" s="9">
        <v>1</v>
      </c>
      <c r="C60" s="9">
        <v>13</v>
      </c>
      <c r="D60" s="15">
        <v>1030000000</v>
      </c>
      <c r="E60" s="17"/>
      <c r="F60" s="13">
        <f>F61</f>
        <v>5</v>
      </c>
      <c r="G60" s="74">
        <f t="shared" ref="G60:I63" si="25">G61</f>
        <v>0</v>
      </c>
      <c r="H60" s="58">
        <f t="shared" si="5"/>
        <v>0</v>
      </c>
      <c r="I60" s="74">
        <f t="shared" si="25"/>
        <v>5</v>
      </c>
    </row>
    <row r="61" spans="1:9" ht="42" hidden="1" customHeight="1" x14ac:dyDescent="0.2">
      <c r="A61" s="4" t="s">
        <v>72</v>
      </c>
      <c r="B61" s="9">
        <v>1</v>
      </c>
      <c r="C61" s="9">
        <v>13</v>
      </c>
      <c r="D61" s="15">
        <v>1030100000</v>
      </c>
      <c r="E61" s="17"/>
      <c r="F61" s="13">
        <f>F62</f>
        <v>5</v>
      </c>
      <c r="G61" s="74">
        <f t="shared" si="25"/>
        <v>0</v>
      </c>
      <c r="H61" s="58">
        <f t="shared" si="5"/>
        <v>0</v>
      </c>
      <c r="I61" s="74">
        <f t="shared" si="25"/>
        <v>5</v>
      </c>
    </row>
    <row r="62" spans="1:9" ht="25.5" hidden="1" customHeight="1" x14ac:dyDescent="0.2">
      <c r="A62" s="4" t="s">
        <v>64</v>
      </c>
      <c r="B62" s="9">
        <v>1</v>
      </c>
      <c r="C62" s="9">
        <v>13</v>
      </c>
      <c r="D62" s="15">
        <v>1030199990</v>
      </c>
      <c r="E62" s="17"/>
      <c r="F62" s="13">
        <f>F63</f>
        <v>5</v>
      </c>
      <c r="G62" s="74">
        <f t="shared" si="25"/>
        <v>0</v>
      </c>
      <c r="H62" s="58">
        <f t="shared" si="5"/>
        <v>0</v>
      </c>
      <c r="I62" s="74">
        <f t="shared" si="25"/>
        <v>5</v>
      </c>
    </row>
    <row r="63" spans="1:9" ht="26.25" hidden="1" customHeight="1" x14ac:dyDescent="0.2">
      <c r="A63" s="1" t="s">
        <v>112</v>
      </c>
      <c r="B63" s="9">
        <v>1</v>
      </c>
      <c r="C63" s="9">
        <v>13</v>
      </c>
      <c r="D63" s="15">
        <v>1030199990</v>
      </c>
      <c r="E63" s="16" t="s">
        <v>34</v>
      </c>
      <c r="F63" s="13">
        <f>F64</f>
        <v>5</v>
      </c>
      <c r="G63" s="74">
        <f t="shared" si="25"/>
        <v>0</v>
      </c>
      <c r="H63" s="58">
        <f t="shared" si="5"/>
        <v>0</v>
      </c>
      <c r="I63" s="74">
        <f t="shared" si="25"/>
        <v>5</v>
      </c>
    </row>
    <row r="64" spans="1:9" ht="22.5" hidden="1" x14ac:dyDescent="0.2">
      <c r="A64" s="1" t="s">
        <v>35</v>
      </c>
      <c r="B64" s="6">
        <v>1</v>
      </c>
      <c r="C64" s="6">
        <v>13</v>
      </c>
      <c r="D64" s="15">
        <v>1030199990</v>
      </c>
      <c r="E64" s="16" t="s">
        <v>36</v>
      </c>
      <c r="F64" s="13">
        <v>5</v>
      </c>
      <c r="G64" s="74">
        <v>0</v>
      </c>
      <c r="H64" s="58">
        <f t="shared" si="5"/>
        <v>0</v>
      </c>
      <c r="I64" s="56">
        <f>F64-G64</f>
        <v>5</v>
      </c>
    </row>
    <row r="65" spans="1:9" ht="22.5" hidden="1" customHeight="1" x14ac:dyDescent="0.2">
      <c r="A65" s="10" t="s">
        <v>56</v>
      </c>
      <c r="B65" s="9">
        <v>1</v>
      </c>
      <c r="C65" s="9">
        <v>13</v>
      </c>
      <c r="D65" s="7">
        <v>1200000000</v>
      </c>
      <c r="E65" s="16" t="s">
        <v>33</v>
      </c>
      <c r="F65" s="12">
        <f>F66</f>
        <v>12.7</v>
      </c>
      <c r="G65" s="73">
        <f t="shared" ref="G65:I65" si="26">G66</f>
        <v>12.7</v>
      </c>
      <c r="H65" s="58">
        <f t="shared" si="5"/>
        <v>100</v>
      </c>
      <c r="I65" s="73">
        <f t="shared" si="26"/>
        <v>0</v>
      </c>
    </row>
    <row r="66" spans="1:9" ht="24.75" hidden="1" customHeight="1" x14ac:dyDescent="0.2">
      <c r="A66" s="1" t="s">
        <v>159</v>
      </c>
      <c r="B66" s="6">
        <v>1</v>
      </c>
      <c r="C66" s="6">
        <v>13</v>
      </c>
      <c r="D66" s="7" t="s">
        <v>160</v>
      </c>
      <c r="E66" s="16"/>
      <c r="F66" s="12">
        <f>F67</f>
        <v>12.7</v>
      </c>
      <c r="G66" s="73">
        <f t="shared" ref="G66:I69" si="27">G67</f>
        <v>12.7</v>
      </c>
      <c r="H66" s="58">
        <f t="shared" si="5"/>
        <v>100</v>
      </c>
      <c r="I66" s="73">
        <f t="shared" si="27"/>
        <v>0</v>
      </c>
    </row>
    <row r="67" spans="1:9" ht="22.5" hidden="1" x14ac:dyDescent="0.2">
      <c r="A67" s="5" t="s">
        <v>63</v>
      </c>
      <c r="B67" s="6">
        <v>1</v>
      </c>
      <c r="C67" s="6">
        <v>13</v>
      </c>
      <c r="D67" s="14" t="s">
        <v>161</v>
      </c>
      <c r="E67" s="16"/>
      <c r="F67" s="12">
        <f>F68</f>
        <v>12.7</v>
      </c>
      <c r="G67" s="73">
        <f t="shared" si="27"/>
        <v>12.7</v>
      </c>
      <c r="H67" s="58">
        <f t="shared" si="5"/>
        <v>100</v>
      </c>
      <c r="I67" s="73">
        <f t="shared" si="27"/>
        <v>0</v>
      </c>
    </row>
    <row r="68" spans="1:9" ht="22.5" hidden="1" x14ac:dyDescent="0.2">
      <c r="A68" s="5" t="s">
        <v>64</v>
      </c>
      <c r="B68" s="6">
        <v>1</v>
      </c>
      <c r="C68" s="6">
        <v>13</v>
      </c>
      <c r="D68" s="14" t="s">
        <v>162</v>
      </c>
      <c r="E68" s="16"/>
      <c r="F68" s="12">
        <f>F69</f>
        <v>12.7</v>
      </c>
      <c r="G68" s="73">
        <f t="shared" si="27"/>
        <v>12.7</v>
      </c>
      <c r="H68" s="58">
        <f t="shared" si="5"/>
        <v>100</v>
      </c>
      <c r="I68" s="73">
        <f t="shared" si="27"/>
        <v>0</v>
      </c>
    </row>
    <row r="69" spans="1:9" ht="22.5" hidden="1" x14ac:dyDescent="0.2">
      <c r="A69" s="1" t="s">
        <v>112</v>
      </c>
      <c r="B69" s="6">
        <v>1</v>
      </c>
      <c r="C69" s="6">
        <v>13</v>
      </c>
      <c r="D69" s="14" t="s">
        <v>162</v>
      </c>
      <c r="E69" s="16">
        <v>200</v>
      </c>
      <c r="F69" s="12">
        <f>F70</f>
        <v>12.7</v>
      </c>
      <c r="G69" s="73">
        <f t="shared" si="27"/>
        <v>12.7</v>
      </c>
      <c r="H69" s="58">
        <f t="shared" si="5"/>
        <v>100</v>
      </c>
      <c r="I69" s="73">
        <f t="shared" si="27"/>
        <v>0</v>
      </c>
    </row>
    <row r="70" spans="1:9" ht="22.5" hidden="1" x14ac:dyDescent="0.2">
      <c r="A70" s="1" t="s">
        <v>35</v>
      </c>
      <c r="B70" s="6">
        <v>1</v>
      </c>
      <c r="C70" s="6">
        <v>13</v>
      </c>
      <c r="D70" s="14" t="s">
        <v>162</v>
      </c>
      <c r="E70" s="16">
        <v>240</v>
      </c>
      <c r="F70" s="12">
        <v>12.7</v>
      </c>
      <c r="G70" s="56">
        <v>12.7</v>
      </c>
      <c r="H70" s="58">
        <f t="shared" si="5"/>
        <v>100</v>
      </c>
      <c r="I70" s="56">
        <f>F70-G70</f>
        <v>0</v>
      </c>
    </row>
    <row r="71" spans="1:9" ht="22.5" hidden="1" customHeight="1" x14ac:dyDescent="0.2">
      <c r="A71" s="5" t="s">
        <v>166</v>
      </c>
      <c r="B71" s="6">
        <v>1</v>
      </c>
      <c r="C71" s="6">
        <v>13</v>
      </c>
      <c r="D71" s="14">
        <v>1700000000</v>
      </c>
      <c r="E71" s="16" t="s">
        <v>33</v>
      </c>
      <c r="F71" s="12">
        <f>F72+F78+F82</f>
        <v>3038.5550000000003</v>
      </c>
      <c r="G71" s="73">
        <f t="shared" ref="G71" si="28">G72+G78+G82</f>
        <v>2628.922</v>
      </c>
      <c r="H71" s="58">
        <f t="shared" si="5"/>
        <v>86.518822269137786</v>
      </c>
      <c r="I71" s="73">
        <f t="shared" ref="I71" si="29">I72+I78+I82</f>
        <v>409.6330000000001</v>
      </c>
    </row>
    <row r="72" spans="1:9" ht="38.25" hidden="1" customHeight="1" x14ac:dyDescent="0.2">
      <c r="A72" s="5" t="s">
        <v>107</v>
      </c>
      <c r="B72" s="6">
        <v>1</v>
      </c>
      <c r="C72" s="6">
        <v>13</v>
      </c>
      <c r="D72" s="14">
        <v>1700100000</v>
      </c>
      <c r="E72" s="16" t="s">
        <v>33</v>
      </c>
      <c r="F72" s="12">
        <f>F73</f>
        <v>1548.7</v>
      </c>
      <c r="G72" s="73">
        <f t="shared" ref="G72:I72" si="30">G73</f>
        <v>1396.6220000000001</v>
      </c>
      <c r="H72" s="58">
        <f t="shared" si="5"/>
        <v>90.180280235035838</v>
      </c>
      <c r="I72" s="73">
        <f t="shared" si="30"/>
        <v>152.07800000000003</v>
      </c>
    </row>
    <row r="73" spans="1:9" ht="35.25" hidden="1" customHeight="1" x14ac:dyDescent="0.2">
      <c r="A73" s="5" t="s">
        <v>64</v>
      </c>
      <c r="B73" s="6">
        <v>1</v>
      </c>
      <c r="C73" s="6">
        <v>13</v>
      </c>
      <c r="D73" s="14">
        <v>1700199990</v>
      </c>
      <c r="E73" s="16"/>
      <c r="F73" s="12">
        <f>F74+F76</f>
        <v>1548.7</v>
      </c>
      <c r="G73" s="73">
        <f t="shared" ref="G73" si="31">G74+G76</f>
        <v>1396.6220000000001</v>
      </c>
      <c r="H73" s="58">
        <f t="shared" si="5"/>
        <v>90.180280235035838</v>
      </c>
      <c r="I73" s="73">
        <f t="shared" ref="I73" si="32">I74+I76</f>
        <v>152.07800000000003</v>
      </c>
    </row>
    <row r="74" spans="1:9" ht="22.5" hidden="1" customHeight="1" x14ac:dyDescent="0.2">
      <c r="A74" s="1" t="s">
        <v>112</v>
      </c>
      <c r="B74" s="6">
        <v>1</v>
      </c>
      <c r="C74" s="6">
        <v>13</v>
      </c>
      <c r="D74" s="14">
        <v>1700199990</v>
      </c>
      <c r="E74" s="16" t="s">
        <v>34</v>
      </c>
      <c r="F74" s="12">
        <f>F75</f>
        <v>1527.9</v>
      </c>
      <c r="G74" s="73">
        <f t="shared" ref="G74:I74" si="33">G75</f>
        <v>1393.1220000000001</v>
      </c>
      <c r="H74" s="58">
        <f t="shared" si="5"/>
        <v>91.178872962890239</v>
      </c>
      <c r="I74" s="73">
        <f t="shared" si="33"/>
        <v>134.77800000000002</v>
      </c>
    </row>
    <row r="75" spans="1:9" ht="22.5" hidden="1" x14ac:dyDescent="0.2">
      <c r="A75" s="1" t="s">
        <v>35</v>
      </c>
      <c r="B75" s="6">
        <v>1</v>
      </c>
      <c r="C75" s="6">
        <v>13</v>
      </c>
      <c r="D75" s="14">
        <v>1700199990</v>
      </c>
      <c r="E75" s="16" t="s">
        <v>36</v>
      </c>
      <c r="F75" s="12">
        <v>1527.9</v>
      </c>
      <c r="G75" s="56">
        <v>1393.1220000000001</v>
      </c>
      <c r="H75" s="58">
        <f t="shared" si="5"/>
        <v>91.178872962890239</v>
      </c>
      <c r="I75" s="56">
        <f>F75-G75</f>
        <v>134.77800000000002</v>
      </c>
    </row>
    <row r="76" spans="1:9" ht="11.25" hidden="1" customHeight="1" x14ac:dyDescent="0.2">
      <c r="A76" s="1" t="s">
        <v>44</v>
      </c>
      <c r="B76" s="6">
        <v>1</v>
      </c>
      <c r="C76" s="6">
        <v>13</v>
      </c>
      <c r="D76" s="14">
        <v>1700199990</v>
      </c>
      <c r="E76" s="16" t="s">
        <v>45</v>
      </c>
      <c r="F76" s="12">
        <f>F77</f>
        <v>20.8</v>
      </c>
      <c r="G76" s="73">
        <f t="shared" ref="G76:I76" si="34">G77</f>
        <v>3.5</v>
      </c>
      <c r="H76" s="58">
        <f t="shared" si="5"/>
        <v>16.826923076923077</v>
      </c>
      <c r="I76" s="73">
        <f t="shared" si="34"/>
        <v>17.3</v>
      </c>
    </row>
    <row r="77" spans="1:9" hidden="1" x14ac:dyDescent="0.2">
      <c r="A77" s="1" t="s">
        <v>46</v>
      </c>
      <c r="B77" s="6">
        <v>1</v>
      </c>
      <c r="C77" s="6">
        <v>13</v>
      </c>
      <c r="D77" s="14">
        <v>1700199990</v>
      </c>
      <c r="E77" s="16" t="s">
        <v>47</v>
      </c>
      <c r="F77" s="12">
        <v>20.8</v>
      </c>
      <c r="G77" s="56">
        <v>3.5</v>
      </c>
      <c r="H77" s="58">
        <f t="shared" si="5"/>
        <v>16.826923076923077</v>
      </c>
      <c r="I77" s="56">
        <f>F77-G77</f>
        <v>17.3</v>
      </c>
    </row>
    <row r="78" spans="1:9" ht="67.5" hidden="1" customHeight="1" x14ac:dyDescent="0.2">
      <c r="A78" s="1" t="s">
        <v>93</v>
      </c>
      <c r="B78" s="6">
        <v>1</v>
      </c>
      <c r="C78" s="6">
        <v>13</v>
      </c>
      <c r="D78" s="14">
        <v>1700300000</v>
      </c>
      <c r="E78" s="16"/>
      <c r="F78" s="12">
        <f>F79</f>
        <v>5.3</v>
      </c>
      <c r="G78" s="73">
        <f t="shared" ref="G78:I80" si="35">G79</f>
        <v>5.3</v>
      </c>
      <c r="H78" s="58">
        <f t="shared" ref="H78:H142" si="36">G78/F78*100</f>
        <v>100</v>
      </c>
      <c r="I78" s="73">
        <f t="shared" si="35"/>
        <v>0</v>
      </c>
    </row>
    <row r="79" spans="1:9" ht="45" hidden="1" customHeight="1" x14ac:dyDescent="0.2">
      <c r="A79" s="1" t="s">
        <v>89</v>
      </c>
      <c r="B79" s="6">
        <v>1</v>
      </c>
      <c r="C79" s="6">
        <v>13</v>
      </c>
      <c r="D79" s="14">
        <v>1700389020</v>
      </c>
      <c r="E79" s="16"/>
      <c r="F79" s="12">
        <f>F80</f>
        <v>5.3</v>
      </c>
      <c r="G79" s="73">
        <f t="shared" si="35"/>
        <v>5.3</v>
      </c>
      <c r="H79" s="58">
        <f t="shared" si="36"/>
        <v>100</v>
      </c>
      <c r="I79" s="73">
        <f t="shared" si="35"/>
        <v>0</v>
      </c>
    </row>
    <row r="80" spans="1:9" ht="11.25" hidden="1" customHeight="1" x14ac:dyDescent="0.2">
      <c r="A80" s="1" t="s">
        <v>54</v>
      </c>
      <c r="B80" s="6">
        <v>1</v>
      </c>
      <c r="C80" s="6">
        <v>13</v>
      </c>
      <c r="D80" s="14">
        <v>1700389020</v>
      </c>
      <c r="E80" s="16">
        <v>500</v>
      </c>
      <c r="F80" s="12">
        <f>F81</f>
        <v>5.3</v>
      </c>
      <c r="G80" s="73">
        <f t="shared" si="35"/>
        <v>5.3</v>
      </c>
      <c r="H80" s="58">
        <f t="shared" si="36"/>
        <v>100</v>
      </c>
      <c r="I80" s="73">
        <f t="shared" si="35"/>
        <v>0</v>
      </c>
    </row>
    <row r="81" spans="1:9" ht="11.25" hidden="1" customHeight="1" x14ac:dyDescent="0.2">
      <c r="A81" s="1" t="s">
        <v>32</v>
      </c>
      <c r="B81" s="6">
        <v>1</v>
      </c>
      <c r="C81" s="6">
        <v>13</v>
      </c>
      <c r="D81" s="14">
        <v>1700389020</v>
      </c>
      <c r="E81" s="16">
        <v>540</v>
      </c>
      <c r="F81" s="12">
        <v>5.3</v>
      </c>
      <c r="G81" s="56">
        <v>5.3</v>
      </c>
      <c r="H81" s="58">
        <f t="shared" si="36"/>
        <v>100</v>
      </c>
      <c r="I81" s="56">
        <f>F81-G81</f>
        <v>0</v>
      </c>
    </row>
    <row r="82" spans="1:9" ht="27.75" hidden="1" customHeight="1" x14ac:dyDescent="0.2">
      <c r="A82" s="1" t="s">
        <v>101</v>
      </c>
      <c r="B82" s="6">
        <v>1</v>
      </c>
      <c r="C82" s="6">
        <v>13</v>
      </c>
      <c r="D82" s="14">
        <v>1700400000</v>
      </c>
      <c r="E82" s="16"/>
      <c r="F82" s="12">
        <f>F83</f>
        <v>1484.5550000000001</v>
      </c>
      <c r="G82" s="73">
        <f t="shared" ref="G82:I84" si="37">G83</f>
        <v>1227</v>
      </c>
      <c r="H82" s="58">
        <f t="shared" si="36"/>
        <v>82.651030106664962</v>
      </c>
      <c r="I82" s="73">
        <f t="shared" si="37"/>
        <v>257.55500000000006</v>
      </c>
    </row>
    <row r="83" spans="1:9" ht="26.25" hidden="1" customHeight="1" x14ac:dyDescent="0.2">
      <c r="A83" s="1" t="s">
        <v>64</v>
      </c>
      <c r="B83" s="6">
        <v>1</v>
      </c>
      <c r="C83" s="6">
        <v>13</v>
      </c>
      <c r="D83" s="14">
        <v>1700499990</v>
      </c>
      <c r="E83" s="16"/>
      <c r="F83" s="12">
        <f>F84</f>
        <v>1484.5550000000001</v>
      </c>
      <c r="G83" s="73">
        <f t="shared" si="37"/>
        <v>1227</v>
      </c>
      <c r="H83" s="58">
        <f t="shared" si="36"/>
        <v>82.651030106664962</v>
      </c>
      <c r="I83" s="73">
        <f t="shared" si="37"/>
        <v>257.55500000000006</v>
      </c>
    </row>
    <row r="84" spans="1:9" ht="22.5" hidden="1" customHeight="1" x14ac:dyDescent="0.2">
      <c r="A84" s="1" t="s">
        <v>112</v>
      </c>
      <c r="B84" s="6">
        <v>1</v>
      </c>
      <c r="C84" s="6">
        <v>13</v>
      </c>
      <c r="D84" s="14">
        <v>1700499990</v>
      </c>
      <c r="E84" s="16">
        <v>200</v>
      </c>
      <c r="F84" s="12">
        <f>F85</f>
        <v>1484.5550000000001</v>
      </c>
      <c r="G84" s="73">
        <f t="shared" si="37"/>
        <v>1227</v>
      </c>
      <c r="H84" s="58">
        <f t="shared" si="36"/>
        <v>82.651030106664962</v>
      </c>
      <c r="I84" s="73">
        <f t="shared" si="37"/>
        <v>257.55500000000006</v>
      </c>
    </row>
    <row r="85" spans="1:9" ht="22.5" hidden="1" x14ac:dyDescent="0.2">
      <c r="A85" s="1" t="s">
        <v>35</v>
      </c>
      <c r="B85" s="6">
        <v>1</v>
      </c>
      <c r="C85" s="6">
        <v>13</v>
      </c>
      <c r="D85" s="14">
        <v>1700499990</v>
      </c>
      <c r="E85" s="16">
        <v>240</v>
      </c>
      <c r="F85" s="12">
        <v>1484.5550000000001</v>
      </c>
      <c r="G85" s="56">
        <v>1227</v>
      </c>
      <c r="H85" s="58">
        <f t="shared" si="36"/>
        <v>82.651030106664962</v>
      </c>
      <c r="I85" s="56">
        <f>F85-G85</f>
        <v>257.55500000000006</v>
      </c>
    </row>
    <row r="86" spans="1:9" ht="33.75" hidden="1" customHeight="1" x14ac:dyDescent="0.2">
      <c r="A86" s="5" t="s">
        <v>174</v>
      </c>
      <c r="B86" s="6">
        <v>1</v>
      </c>
      <c r="C86" s="6">
        <v>13</v>
      </c>
      <c r="D86" s="14">
        <v>1800000000</v>
      </c>
      <c r="E86" s="16" t="s">
        <v>33</v>
      </c>
      <c r="F86" s="12">
        <f>F87</f>
        <v>3093.5809999999997</v>
      </c>
      <c r="G86" s="73">
        <f t="shared" ref="G86:I87" si="38">G87</f>
        <v>2618.9580000000001</v>
      </c>
      <c r="H86" s="58">
        <f t="shared" si="36"/>
        <v>84.65781241868244</v>
      </c>
      <c r="I86" s="73">
        <f t="shared" si="38"/>
        <v>474.62299999999993</v>
      </c>
    </row>
    <row r="87" spans="1:9" ht="22.5" hidden="1" customHeight="1" x14ac:dyDescent="0.2">
      <c r="A87" s="5" t="s">
        <v>103</v>
      </c>
      <c r="B87" s="6">
        <v>1</v>
      </c>
      <c r="C87" s="6">
        <v>13</v>
      </c>
      <c r="D87" s="14">
        <v>1810000000</v>
      </c>
      <c r="E87" s="16" t="s">
        <v>33</v>
      </c>
      <c r="F87" s="12">
        <f>F88</f>
        <v>3093.5809999999997</v>
      </c>
      <c r="G87" s="73">
        <f t="shared" si="38"/>
        <v>2618.9580000000001</v>
      </c>
      <c r="H87" s="58">
        <f t="shared" si="36"/>
        <v>84.65781241868244</v>
      </c>
      <c r="I87" s="73">
        <f t="shared" si="38"/>
        <v>474.62299999999993</v>
      </c>
    </row>
    <row r="88" spans="1:9" ht="33.75" hidden="1" customHeight="1" x14ac:dyDescent="0.2">
      <c r="A88" s="5" t="s">
        <v>104</v>
      </c>
      <c r="B88" s="6">
        <v>1</v>
      </c>
      <c r="C88" s="6">
        <v>13</v>
      </c>
      <c r="D88" s="14">
        <v>1810100000</v>
      </c>
      <c r="E88" s="16"/>
      <c r="F88" s="12">
        <f>F89+F96</f>
        <v>3093.5809999999997</v>
      </c>
      <c r="G88" s="73">
        <f t="shared" ref="G88" si="39">G89+G96</f>
        <v>2618.9580000000001</v>
      </c>
      <c r="H88" s="58">
        <f t="shared" si="36"/>
        <v>84.65781241868244</v>
      </c>
      <c r="I88" s="73">
        <f t="shared" ref="I88" si="40">I89+I96</f>
        <v>474.62299999999993</v>
      </c>
    </row>
    <row r="89" spans="1:9" ht="27.75" hidden="1" customHeight="1" x14ac:dyDescent="0.2">
      <c r="A89" s="5" t="s">
        <v>61</v>
      </c>
      <c r="B89" s="6">
        <v>1</v>
      </c>
      <c r="C89" s="6">
        <v>13</v>
      </c>
      <c r="D89" s="14">
        <v>1810100590</v>
      </c>
      <c r="E89" s="16" t="s">
        <v>33</v>
      </c>
      <c r="F89" s="12">
        <f>F90+F92+F94</f>
        <v>3044.8999999999996</v>
      </c>
      <c r="G89" s="73">
        <f t="shared" ref="G89" si="41">G90+G92+G94</f>
        <v>2570.277</v>
      </c>
      <c r="H89" s="58">
        <f t="shared" si="36"/>
        <v>84.412525862918329</v>
      </c>
      <c r="I89" s="73">
        <f t="shared" ref="I89" si="42">I90+I92+I94</f>
        <v>474.62299999999993</v>
      </c>
    </row>
    <row r="90" spans="1:9" ht="45" hidden="1" customHeight="1" x14ac:dyDescent="0.2">
      <c r="A90" s="1" t="s">
        <v>37</v>
      </c>
      <c r="B90" s="6">
        <v>1</v>
      </c>
      <c r="C90" s="6">
        <v>13</v>
      </c>
      <c r="D90" s="14">
        <v>1810100590</v>
      </c>
      <c r="E90" s="16" t="s">
        <v>38</v>
      </c>
      <c r="F90" s="12">
        <f>F91</f>
        <v>2505.6999999999998</v>
      </c>
      <c r="G90" s="73">
        <f t="shared" ref="G90:I90" si="43">G91</f>
        <v>2096.85</v>
      </c>
      <c r="H90" s="58">
        <f t="shared" si="36"/>
        <v>83.683202298758829</v>
      </c>
      <c r="I90" s="73">
        <f t="shared" si="43"/>
        <v>408.84999999999991</v>
      </c>
    </row>
    <row r="91" spans="1:9" hidden="1" x14ac:dyDescent="0.2">
      <c r="A91" s="1" t="s">
        <v>39</v>
      </c>
      <c r="B91" s="6">
        <v>1</v>
      </c>
      <c r="C91" s="6">
        <v>13</v>
      </c>
      <c r="D91" s="14">
        <v>1810100590</v>
      </c>
      <c r="E91" s="16" t="s">
        <v>40</v>
      </c>
      <c r="F91" s="12">
        <v>2505.6999999999998</v>
      </c>
      <c r="G91" s="56">
        <v>2096.85</v>
      </c>
      <c r="H91" s="58">
        <f t="shared" si="36"/>
        <v>83.683202298758829</v>
      </c>
      <c r="I91" s="56">
        <f>F91-G91</f>
        <v>408.84999999999991</v>
      </c>
    </row>
    <row r="92" spans="1:9" ht="22.5" hidden="1" customHeight="1" x14ac:dyDescent="0.2">
      <c r="A92" s="1" t="s">
        <v>112</v>
      </c>
      <c r="B92" s="6">
        <v>1</v>
      </c>
      <c r="C92" s="6">
        <v>13</v>
      </c>
      <c r="D92" s="14">
        <v>1810100590</v>
      </c>
      <c r="E92" s="16" t="s">
        <v>34</v>
      </c>
      <c r="F92" s="12">
        <f>F93</f>
        <v>534.1</v>
      </c>
      <c r="G92" s="73">
        <f t="shared" ref="G92:I92" si="44">G93</f>
        <v>471.21199999999999</v>
      </c>
      <c r="H92" s="58">
        <f t="shared" si="36"/>
        <v>88.225425950196595</v>
      </c>
      <c r="I92" s="73">
        <f t="shared" si="44"/>
        <v>62.888000000000034</v>
      </c>
    </row>
    <row r="93" spans="1:9" ht="22.5" hidden="1" x14ac:dyDescent="0.2">
      <c r="A93" s="1" t="s">
        <v>35</v>
      </c>
      <c r="B93" s="6">
        <v>1</v>
      </c>
      <c r="C93" s="6">
        <v>13</v>
      </c>
      <c r="D93" s="14">
        <v>1810100590</v>
      </c>
      <c r="E93" s="16" t="s">
        <v>36</v>
      </c>
      <c r="F93" s="12">
        <v>534.1</v>
      </c>
      <c r="G93" s="56">
        <v>471.21199999999999</v>
      </c>
      <c r="H93" s="58">
        <f t="shared" si="36"/>
        <v>88.225425950196595</v>
      </c>
      <c r="I93" s="56">
        <f>F93-G93</f>
        <v>62.888000000000034</v>
      </c>
    </row>
    <row r="94" spans="1:9" ht="11.25" hidden="1" customHeight="1" x14ac:dyDescent="0.2">
      <c r="A94" s="1" t="s">
        <v>44</v>
      </c>
      <c r="B94" s="6">
        <v>1</v>
      </c>
      <c r="C94" s="6">
        <v>13</v>
      </c>
      <c r="D94" s="14">
        <v>1810100590</v>
      </c>
      <c r="E94" s="16" t="s">
        <v>45</v>
      </c>
      <c r="F94" s="12">
        <f>F95</f>
        <v>5.0999999999999996</v>
      </c>
      <c r="G94" s="73">
        <f t="shared" ref="G94:I94" si="45">G95</f>
        <v>2.2149999999999999</v>
      </c>
      <c r="H94" s="58">
        <f t="shared" si="36"/>
        <v>43.431372549019606</v>
      </c>
      <c r="I94" s="73">
        <f t="shared" si="45"/>
        <v>2.8849999999999998</v>
      </c>
    </row>
    <row r="95" spans="1:9" hidden="1" x14ac:dyDescent="0.2">
      <c r="A95" s="1" t="s">
        <v>46</v>
      </c>
      <c r="B95" s="6">
        <v>1</v>
      </c>
      <c r="C95" s="6">
        <v>13</v>
      </c>
      <c r="D95" s="14">
        <v>1810100590</v>
      </c>
      <c r="E95" s="16" t="s">
        <v>47</v>
      </c>
      <c r="F95" s="12">
        <v>5.0999999999999996</v>
      </c>
      <c r="G95" s="56">
        <v>2.2149999999999999</v>
      </c>
      <c r="H95" s="58">
        <f t="shared" si="36"/>
        <v>43.431372549019606</v>
      </c>
      <c r="I95" s="56">
        <f>F95-G95</f>
        <v>2.8849999999999998</v>
      </c>
    </row>
    <row r="96" spans="1:9" ht="11.25" hidden="1" customHeight="1" x14ac:dyDescent="0.2">
      <c r="A96" s="3" t="s">
        <v>62</v>
      </c>
      <c r="B96" s="6">
        <v>1</v>
      </c>
      <c r="C96" s="6">
        <v>13</v>
      </c>
      <c r="D96" s="14">
        <v>1810102400</v>
      </c>
      <c r="E96" s="16"/>
      <c r="F96" s="12">
        <f>F97</f>
        <v>48.680999999999997</v>
      </c>
      <c r="G96" s="73">
        <f t="shared" ref="G96:I96" si="46">G97</f>
        <v>48.680999999999997</v>
      </c>
      <c r="H96" s="58">
        <f t="shared" si="36"/>
        <v>100</v>
      </c>
      <c r="I96" s="73">
        <f t="shared" si="46"/>
        <v>0</v>
      </c>
    </row>
    <row r="97" spans="1:9" ht="22.5" hidden="1" customHeight="1" x14ac:dyDescent="0.2">
      <c r="A97" s="1" t="s">
        <v>112</v>
      </c>
      <c r="B97" s="6">
        <v>1</v>
      </c>
      <c r="C97" s="6">
        <v>13</v>
      </c>
      <c r="D97" s="14">
        <v>1810102400</v>
      </c>
      <c r="E97" s="16">
        <v>200</v>
      </c>
      <c r="F97" s="12">
        <f>F98</f>
        <v>48.680999999999997</v>
      </c>
      <c r="G97" s="73">
        <f t="shared" ref="G97:I97" si="47">G98</f>
        <v>48.680999999999997</v>
      </c>
      <c r="H97" s="58">
        <f t="shared" si="36"/>
        <v>100</v>
      </c>
      <c r="I97" s="73">
        <f t="shared" si="47"/>
        <v>0</v>
      </c>
    </row>
    <row r="98" spans="1:9" ht="22.5" hidden="1" x14ac:dyDescent="0.2">
      <c r="A98" s="1" t="s">
        <v>35</v>
      </c>
      <c r="B98" s="6">
        <v>1</v>
      </c>
      <c r="C98" s="6">
        <v>13</v>
      </c>
      <c r="D98" s="14">
        <v>1810102400</v>
      </c>
      <c r="E98" s="16">
        <v>240</v>
      </c>
      <c r="F98" s="12">
        <v>48.680999999999997</v>
      </c>
      <c r="G98" s="56">
        <v>48.680999999999997</v>
      </c>
      <c r="H98" s="58">
        <f t="shared" si="36"/>
        <v>100</v>
      </c>
      <c r="I98" s="56">
        <f>F98-G98</f>
        <v>0</v>
      </c>
    </row>
    <row r="99" spans="1:9" ht="11.25" hidden="1" customHeight="1" x14ac:dyDescent="0.2">
      <c r="A99" s="2" t="s">
        <v>10</v>
      </c>
      <c r="B99" s="6">
        <v>2</v>
      </c>
      <c r="C99" s="6">
        <v>0</v>
      </c>
      <c r="D99" s="14" t="s">
        <v>33</v>
      </c>
      <c r="E99" s="16" t="s">
        <v>33</v>
      </c>
      <c r="F99" s="12">
        <f t="shared" ref="F99:I104" si="48">F100</f>
        <v>164</v>
      </c>
      <c r="G99" s="73">
        <f t="shared" si="48"/>
        <v>164</v>
      </c>
      <c r="H99" s="58">
        <f t="shared" si="36"/>
        <v>100</v>
      </c>
      <c r="I99" s="73">
        <f t="shared" si="48"/>
        <v>0</v>
      </c>
    </row>
    <row r="100" spans="1:9" ht="11.25" hidden="1" customHeight="1" x14ac:dyDescent="0.2">
      <c r="A100" s="2" t="s">
        <v>11</v>
      </c>
      <c r="B100" s="6">
        <v>2</v>
      </c>
      <c r="C100" s="6">
        <v>3</v>
      </c>
      <c r="D100" s="14" t="s">
        <v>33</v>
      </c>
      <c r="E100" s="16" t="s">
        <v>33</v>
      </c>
      <c r="F100" s="12">
        <f t="shared" si="48"/>
        <v>164</v>
      </c>
      <c r="G100" s="73">
        <f t="shared" si="48"/>
        <v>164</v>
      </c>
      <c r="H100" s="58">
        <f t="shared" si="36"/>
        <v>100</v>
      </c>
      <c r="I100" s="73">
        <f t="shared" si="48"/>
        <v>0</v>
      </c>
    </row>
    <row r="101" spans="1:9" ht="11.25" hidden="1" customHeight="1" x14ac:dyDescent="0.2">
      <c r="A101" s="5" t="s">
        <v>55</v>
      </c>
      <c r="B101" s="6">
        <v>2</v>
      </c>
      <c r="C101" s="6">
        <v>3</v>
      </c>
      <c r="D101" s="14">
        <v>5000000000</v>
      </c>
      <c r="E101" s="16" t="s">
        <v>33</v>
      </c>
      <c r="F101" s="12">
        <f t="shared" si="48"/>
        <v>164</v>
      </c>
      <c r="G101" s="73">
        <f t="shared" si="48"/>
        <v>164</v>
      </c>
      <c r="H101" s="58">
        <f t="shared" si="36"/>
        <v>100</v>
      </c>
      <c r="I101" s="73">
        <f t="shared" si="48"/>
        <v>0</v>
      </c>
    </row>
    <row r="102" spans="1:9" ht="31.5" hidden="1" customHeight="1" x14ac:dyDescent="0.2">
      <c r="A102" s="5" t="s">
        <v>108</v>
      </c>
      <c r="B102" s="6">
        <v>2</v>
      </c>
      <c r="C102" s="6">
        <v>3</v>
      </c>
      <c r="D102" s="14">
        <v>5000100000</v>
      </c>
      <c r="E102" s="16"/>
      <c r="F102" s="12">
        <f t="shared" si="48"/>
        <v>164</v>
      </c>
      <c r="G102" s="73">
        <f t="shared" si="48"/>
        <v>164</v>
      </c>
      <c r="H102" s="58">
        <f t="shared" si="36"/>
        <v>100</v>
      </c>
      <c r="I102" s="73">
        <f t="shared" si="48"/>
        <v>0</v>
      </c>
    </row>
    <row r="103" spans="1:9" ht="30.75" hidden="1" customHeight="1" x14ac:dyDescent="0.2">
      <c r="A103" s="5" t="s">
        <v>65</v>
      </c>
      <c r="B103" s="6">
        <v>2</v>
      </c>
      <c r="C103" s="6">
        <v>3</v>
      </c>
      <c r="D103" s="14">
        <v>5000151180</v>
      </c>
      <c r="E103" s="16" t="s">
        <v>33</v>
      </c>
      <c r="F103" s="12">
        <f>F104+F106</f>
        <v>164</v>
      </c>
      <c r="G103" s="73">
        <f t="shared" ref="G103:I103" si="49">G104+G106</f>
        <v>164</v>
      </c>
      <c r="H103" s="58">
        <f t="shared" si="36"/>
        <v>100</v>
      </c>
      <c r="I103" s="73">
        <f t="shared" si="49"/>
        <v>0</v>
      </c>
    </row>
    <row r="104" spans="1:9" ht="50.25" hidden="1" customHeight="1" x14ac:dyDescent="0.2">
      <c r="A104" s="1" t="s">
        <v>37</v>
      </c>
      <c r="B104" s="6">
        <v>2</v>
      </c>
      <c r="C104" s="6">
        <v>3</v>
      </c>
      <c r="D104" s="14">
        <v>5000151180</v>
      </c>
      <c r="E104" s="16" t="s">
        <v>38</v>
      </c>
      <c r="F104" s="12">
        <f t="shared" si="48"/>
        <v>141.19999999999999</v>
      </c>
      <c r="G104" s="73">
        <f t="shared" si="48"/>
        <v>141.19999999999999</v>
      </c>
      <c r="H104" s="73">
        <f t="shared" si="48"/>
        <v>100</v>
      </c>
      <c r="I104" s="73">
        <f t="shared" si="48"/>
        <v>0</v>
      </c>
    </row>
    <row r="105" spans="1:9" ht="22.5" hidden="1" customHeight="1" x14ac:dyDescent="0.2">
      <c r="A105" s="1" t="s">
        <v>42</v>
      </c>
      <c r="B105" s="6">
        <v>2</v>
      </c>
      <c r="C105" s="6">
        <v>3</v>
      </c>
      <c r="D105" s="14">
        <v>5000151180</v>
      </c>
      <c r="E105" s="16" t="s">
        <v>43</v>
      </c>
      <c r="F105" s="12">
        <v>141.19999999999999</v>
      </c>
      <c r="G105" s="56">
        <v>141.19999999999999</v>
      </c>
      <c r="H105" s="58">
        <f t="shared" si="36"/>
        <v>100</v>
      </c>
      <c r="I105" s="78">
        <f>F105-G105</f>
        <v>0</v>
      </c>
    </row>
    <row r="106" spans="1:9" ht="22.5" hidden="1" customHeight="1" x14ac:dyDescent="0.2">
      <c r="A106" s="1" t="s">
        <v>112</v>
      </c>
      <c r="B106" s="6">
        <v>2</v>
      </c>
      <c r="C106" s="6">
        <v>3</v>
      </c>
      <c r="D106" s="14">
        <v>5000151180</v>
      </c>
      <c r="E106" s="16">
        <v>200</v>
      </c>
      <c r="F106" s="12">
        <f t="shared" ref="F106:I106" si="50">F107</f>
        <v>22.8</v>
      </c>
      <c r="G106" s="73">
        <f t="shared" si="50"/>
        <v>22.8</v>
      </c>
      <c r="H106" s="73">
        <f t="shared" si="50"/>
        <v>100</v>
      </c>
      <c r="I106" s="73">
        <f t="shared" si="50"/>
        <v>0</v>
      </c>
    </row>
    <row r="107" spans="1:9" ht="22.5" hidden="1" customHeight="1" x14ac:dyDescent="0.2">
      <c r="A107" s="1" t="s">
        <v>35</v>
      </c>
      <c r="B107" s="6">
        <v>2</v>
      </c>
      <c r="C107" s="6">
        <v>3</v>
      </c>
      <c r="D107" s="14">
        <v>5000151180</v>
      </c>
      <c r="E107" s="16">
        <v>240</v>
      </c>
      <c r="F107" s="12">
        <v>22.8</v>
      </c>
      <c r="G107" s="56">
        <v>22.8</v>
      </c>
      <c r="H107" s="58">
        <f t="shared" si="36"/>
        <v>100</v>
      </c>
      <c r="I107" s="78">
        <f>F107-G107</f>
        <v>0</v>
      </c>
    </row>
    <row r="108" spans="1:9" ht="11.25" hidden="1" customHeight="1" x14ac:dyDescent="0.2">
      <c r="A108" s="2" t="s">
        <v>12</v>
      </c>
      <c r="B108" s="6">
        <v>3</v>
      </c>
      <c r="C108" s="6">
        <v>0</v>
      </c>
      <c r="D108" s="14" t="s">
        <v>33</v>
      </c>
      <c r="E108" s="16" t="s">
        <v>33</v>
      </c>
      <c r="F108" s="12">
        <f>F109+F116+F128</f>
        <v>141.30000000000001</v>
      </c>
      <c r="G108" s="73">
        <f t="shared" ref="G108:I108" si="51">G109+G116+G128</f>
        <v>136.30000000000001</v>
      </c>
      <c r="H108" s="58">
        <f t="shared" si="36"/>
        <v>96.461429582448687</v>
      </c>
      <c r="I108" s="73">
        <f t="shared" si="51"/>
        <v>5</v>
      </c>
    </row>
    <row r="109" spans="1:9" ht="11.25" hidden="1" customHeight="1" x14ac:dyDescent="0.2">
      <c r="A109" s="2" t="s">
        <v>13</v>
      </c>
      <c r="B109" s="6">
        <v>3</v>
      </c>
      <c r="C109" s="6">
        <v>4</v>
      </c>
      <c r="D109" s="14" t="s">
        <v>33</v>
      </c>
      <c r="E109" s="16" t="s">
        <v>33</v>
      </c>
      <c r="F109" s="12">
        <f t="shared" ref="F109:I114" si="52">F110</f>
        <v>40</v>
      </c>
      <c r="G109" s="73">
        <f t="shared" si="52"/>
        <v>40</v>
      </c>
      <c r="H109" s="73">
        <f t="shared" si="52"/>
        <v>100</v>
      </c>
      <c r="I109" s="73">
        <f t="shared" si="52"/>
        <v>0</v>
      </c>
    </row>
    <row r="110" spans="1:9" ht="33.75" hidden="1" customHeight="1" x14ac:dyDescent="0.2">
      <c r="A110" s="2" t="s">
        <v>167</v>
      </c>
      <c r="B110" s="6">
        <v>3</v>
      </c>
      <c r="C110" s="6">
        <v>4</v>
      </c>
      <c r="D110" s="14">
        <v>1000000000</v>
      </c>
      <c r="E110" s="16"/>
      <c r="F110" s="12">
        <f t="shared" si="52"/>
        <v>40</v>
      </c>
      <c r="G110" s="73">
        <f t="shared" si="52"/>
        <v>40</v>
      </c>
      <c r="H110" s="73">
        <f t="shared" si="52"/>
        <v>100</v>
      </c>
      <c r="I110" s="73">
        <f t="shared" si="52"/>
        <v>0</v>
      </c>
    </row>
    <row r="111" spans="1:9" ht="21" hidden="1" customHeight="1" x14ac:dyDescent="0.2">
      <c r="A111" s="2" t="s">
        <v>51</v>
      </c>
      <c r="B111" s="6">
        <v>3</v>
      </c>
      <c r="C111" s="6">
        <v>4</v>
      </c>
      <c r="D111" s="14">
        <v>1010000000</v>
      </c>
      <c r="E111" s="16"/>
      <c r="F111" s="12">
        <f t="shared" si="52"/>
        <v>40</v>
      </c>
      <c r="G111" s="73">
        <f t="shared" si="52"/>
        <v>40</v>
      </c>
      <c r="H111" s="73">
        <f t="shared" si="52"/>
        <v>100</v>
      </c>
      <c r="I111" s="73">
        <f t="shared" si="52"/>
        <v>0</v>
      </c>
    </row>
    <row r="112" spans="1:9" ht="34.5" hidden="1" customHeight="1" x14ac:dyDescent="0.2">
      <c r="A112" s="1" t="s">
        <v>66</v>
      </c>
      <c r="B112" s="6">
        <v>3</v>
      </c>
      <c r="C112" s="6">
        <v>4</v>
      </c>
      <c r="D112" s="14">
        <v>1010800000</v>
      </c>
      <c r="E112" s="16"/>
      <c r="F112" s="12">
        <f t="shared" si="52"/>
        <v>40</v>
      </c>
      <c r="G112" s="73">
        <f t="shared" si="52"/>
        <v>40</v>
      </c>
      <c r="H112" s="73">
        <f t="shared" si="52"/>
        <v>100</v>
      </c>
      <c r="I112" s="73">
        <f t="shared" si="52"/>
        <v>0</v>
      </c>
    </row>
    <row r="113" spans="1:9" ht="47.25" hidden="1" customHeight="1" x14ac:dyDescent="0.2">
      <c r="A113" s="1" t="s">
        <v>114</v>
      </c>
      <c r="B113" s="6">
        <v>3</v>
      </c>
      <c r="C113" s="6">
        <v>4</v>
      </c>
      <c r="D113" s="14" t="s">
        <v>111</v>
      </c>
      <c r="E113" s="16"/>
      <c r="F113" s="12">
        <f t="shared" si="52"/>
        <v>40</v>
      </c>
      <c r="G113" s="73">
        <f t="shared" si="52"/>
        <v>40</v>
      </c>
      <c r="H113" s="73">
        <f t="shared" si="52"/>
        <v>100</v>
      </c>
      <c r="I113" s="73">
        <f t="shared" si="52"/>
        <v>0</v>
      </c>
    </row>
    <row r="114" spans="1:9" ht="24" hidden="1" customHeight="1" x14ac:dyDescent="0.2">
      <c r="A114" s="1" t="s">
        <v>112</v>
      </c>
      <c r="B114" s="6">
        <v>3</v>
      </c>
      <c r="C114" s="6">
        <v>4</v>
      </c>
      <c r="D114" s="14" t="s">
        <v>111</v>
      </c>
      <c r="E114" s="16">
        <v>200</v>
      </c>
      <c r="F114" s="12">
        <f t="shared" si="52"/>
        <v>40</v>
      </c>
      <c r="G114" s="73">
        <f t="shared" si="52"/>
        <v>40</v>
      </c>
      <c r="H114" s="73">
        <f t="shared" si="52"/>
        <v>100</v>
      </c>
      <c r="I114" s="73">
        <f t="shared" si="52"/>
        <v>0</v>
      </c>
    </row>
    <row r="115" spans="1:9" ht="22.5" hidden="1" x14ac:dyDescent="0.2">
      <c r="A115" s="1" t="s">
        <v>35</v>
      </c>
      <c r="B115" s="6">
        <v>3</v>
      </c>
      <c r="C115" s="6">
        <v>4</v>
      </c>
      <c r="D115" s="14" t="s">
        <v>111</v>
      </c>
      <c r="E115" s="16">
        <v>240</v>
      </c>
      <c r="F115" s="12">
        <v>40</v>
      </c>
      <c r="G115" s="56">
        <v>40</v>
      </c>
      <c r="H115" s="58">
        <f t="shared" si="36"/>
        <v>100</v>
      </c>
      <c r="I115" s="78">
        <f>F115-G115</f>
        <v>0</v>
      </c>
    </row>
    <row r="116" spans="1:9" ht="22.5" hidden="1" customHeight="1" x14ac:dyDescent="0.2">
      <c r="A116" s="2" t="s">
        <v>21</v>
      </c>
      <c r="B116" s="6">
        <v>3</v>
      </c>
      <c r="C116" s="6">
        <v>9</v>
      </c>
      <c r="D116" s="14" t="s">
        <v>33</v>
      </c>
      <c r="E116" s="16" t="s">
        <v>33</v>
      </c>
      <c r="F116" s="12">
        <f>F117</f>
        <v>68</v>
      </c>
      <c r="G116" s="73">
        <f t="shared" ref="G116:I116" si="53">G117</f>
        <v>63</v>
      </c>
      <c r="H116" s="58">
        <f t="shared" si="36"/>
        <v>92.64705882352942</v>
      </c>
      <c r="I116" s="73">
        <f t="shared" si="53"/>
        <v>5</v>
      </c>
    </row>
    <row r="117" spans="1:9" ht="37.5" hidden="1" customHeight="1" x14ac:dyDescent="0.2">
      <c r="A117" s="5" t="s">
        <v>163</v>
      </c>
      <c r="B117" s="6">
        <v>3</v>
      </c>
      <c r="C117" s="6">
        <v>9</v>
      </c>
      <c r="D117" s="14">
        <v>1100000000</v>
      </c>
      <c r="E117" s="16" t="s">
        <v>33</v>
      </c>
      <c r="F117" s="12">
        <f>F118+F123</f>
        <v>68</v>
      </c>
      <c r="G117" s="73">
        <f t="shared" ref="G117:I117" si="54">G118+G123</f>
        <v>63</v>
      </c>
      <c r="H117" s="58">
        <f t="shared" si="36"/>
        <v>92.64705882352942</v>
      </c>
      <c r="I117" s="73">
        <f t="shared" si="54"/>
        <v>5</v>
      </c>
    </row>
    <row r="118" spans="1:9" ht="33.75" hidden="1" customHeight="1" x14ac:dyDescent="0.2">
      <c r="A118" s="5" t="s">
        <v>52</v>
      </c>
      <c r="B118" s="6">
        <v>3</v>
      </c>
      <c r="C118" s="6">
        <v>9</v>
      </c>
      <c r="D118" s="14">
        <v>1110000000</v>
      </c>
      <c r="E118" s="16" t="s">
        <v>33</v>
      </c>
      <c r="F118" s="12">
        <f>F119</f>
        <v>63</v>
      </c>
      <c r="G118" s="73">
        <f t="shared" ref="G118:I121" si="55">G119</f>
        <v>58</v>
      </c>
      <c r="H118" s="58">
        <f t="shared" si="36"/>
        <v>92.063492063492063</v>
      </c>
      <c r="I118" s="73">
        <f t="shared" si="55"/>
        <v>5</v>
      </c>
    </row>
    <row r="119" spans="1:9" ht="39" hidden="1" customHeight="1" x14ac:dyDescent="0.2">
      <c r="A119" s="5" t="s">
        <v>67</v>
      </c>
      <c r="B119" s="6">
        <v>3</v>
      </c>
      <c r="C119" s="6">
        <v>9</v>
      </c>
      <c r="D119" s="14">
        <v>1110100000</v>
      </c>
      <c r="E119" s="16" t="s">
        <v>33</v>
      </c>
      <c r="F119" s="12">
        <f>F120</f>
        <v>63</v>
      </c>
      <c r="G119" s="73">
        <f t="shared" si="55"/>
        <v>58</v>
      </c>
      <c r="H119" s="58">
        <f t="shared" si="36"/>
        <v>92.063492063492063</v>
      </c>
      <c r="I119" s="73">
        <f t="shared" si="55"/>
        <v>5</v>
      </c>
    </row>
    <row r="120" spans="1:9" ht="39" hidden="1" customHeight="1" x14ac:dyDescent="0.2">
      <c r="A120" s="5" t="s">
        <v>64</v>
      </c>
      <c r="B120" s="6">
        <v>3</v>
      </c>
      <c r="C120" s="6">
        <v>9</v>
      </c>
      <c r="D120" s="14">
        <v>1110199990</v>
      </c>
      <c r="E120" s="16"/>
      <c r="F120" s="12">
        <f>F121</f>
        <v>63</v>
      </c>
      <c r="G120" s="73">
        <f t="shared" si="55"/>
        <v>58</v>
      </c>
      <c r="H120" s="58">
        <f t="shared" si="36"/>
        <v>92.063492063492063</v>
      </c>
      <c r="I120" s="73">
        <f t="shared" si="55"/>
        <v>5</v>
      </c>
    </row>
    <row r="121" spans="1:9" ht="22.5" hidden="1" customHeight="1" x14ac:dyDescent="0.2">
      <c r="A121" s="1" t="s">
        <v>112</v>
      </c>
      <c r="B121" s="6">
        <v>3</v>
      </c>
      <c r="C121" s="6">
        <v>9</v>
      </c>
      <c r="D121" s="14">
        <v>1110199990</v>
      </c>
      <c r="E121" s="16" t="s">
        <v>34</v>
      </c>
      <c r="F121" s="12">
        <f>F122</f>
        <v>63</v>
      </c>
      <c r="G121" s="73">
        <f t="shared" si="55"/>
        <v>58</v>
      </c>
      <c r="H121" s="58">
        <f t="shared" si="36"/>
        <v>92.063492063492063</v>
      </c>
      <c r="I121" s="73">
        <f t="shared" si="55"/>
        <v>5</v>
      </c>
    </row>
    <row r="122" spans="1:9" ht="22.5" hidden="1" x14ac:dyDescent="0.2">
      <c r="A122" s="1" t="s">
        <v>35</v>
      </c>
      <c r="B122" s="6">
        <v>3</v>
      </c>
      <c r="C122" s="6">
        <v>9</v>
      </c>
      <c r="D122" s="14">
        <v>1110199990</v>
      </c>
      <c r="E122" s="16" t="s">
        <v>36</v>
      </c>
      <c r="F122" s="12">
        <v>63</v>
      </c>
      <c r="G122" s="56">
        <v>58</v>
      </c>
      <c r="H122" s="58">
        <f t="shared" si="36"/>
        <v>92.063492063492063</v>
      </c>
      <c r="I122" s="79">
        <f>F122-G122</f>
        <v>5</v>
      </c>
    </row>
    <row r="123" spans="1:9" ht="11.25" customHeight="1" x14ac:dyDescent="0.2">
      <c r="A123" s="5" t="s">
        <v>53</v>
      </c>
      <c r="B123" s="6">
        <v>3</v>
      </c>
      <c r="C123" s="6">
        <v>9</v>
      </c>
      <c r="D123" s="14">
        <v>1120000000</v>
      </c>
      <c r="E123" s="16" t="s">
        <v>33</v>
      </c>
      <c r="F123" s="12">
        <f>F124</f>
        <v>5</v>
      </c>
      <c r="G123" s="73">
        <f t="shared" ref="G123:I126" si="56">G124</f>
        <v>5</v>
      </c>
      <c r="H123" s="58">
        <f t="shared" si="36"/>
        <v>100</v>
      </c>
      <c r="I123" s="73">
        <f t="shared" si="56"/>
        <v>0</v>
      </c>
    </row>
    <row r="124" spans="1:9" ht="24" customHeight="1" x14ac:dyDescent="0.2">
      <c r="A124" s="5" t="s">
        <v>94</v>
      </c>
      <c r="B124" s="6">
        <v>3</v>
      </c>
      <c r="C124" s="6">
        <v>9</v>
      </c>
      <c r="D124" s="14">
        <v>1120200000</v>
      </c>
      <c r="E124" s="16" t="s">
        <v>33</v>
      </c>
      <c r="F124" s="12">
        <f>F125</f>
        <v>5</v>
      </c>
      <c r="G124" s="73">
        <f t="shared" si="56"/>
        <v>5</v>
      </c>
      <c r="H124" s="58">
        <f t="shared" si="36"/>
        <v>100</v>
      </c>
      <c r="I124" s="73">
        <f t="shared" si="56"/>
        <v>0</v>
      </c>
    </row>
    <row r="125" spans="1:9" ht="24" customHeight="1" x14ac:dyDescent="0.2">
      <c r="A125" s="5" t="s">
        <v>64</v>
      </c>
      <c r="B125" s="6">
        <v>3</v>
      </c>
      <c r="C125" s="6">
        <v>9</v>
      </c>
      <c r="D125" s="14">
        <v>1120299990</v>
      </c>
      <c r="E125" s="16"/>
      <c r="F125" s="12">
        <f>F126</f>
        <v>5</v>
      </c>
      <c r="G125" s="73">
        <f t="shared" si="56"/>
        <v>5</v>
      </c>
      <c r="H125" s="58">
        <f t="shared" si="36"/>
        <v>100</v>
      </c>
      <c r="I125" s="73">
        <f t="shared" si="56"/>
        <v>0</v>
      </c>
    </row>
    <row r="126" spans="1:9" ht="22.5" customHeight="1" x14ac:dyDescent="0.2">
      <c r="A126" s="1" t="s">
        <v>112</v>
      </c>
      <c r="B126" s="6">
        <v>3</v>
      </c>
      <c r="C126" s="6">
        <v>9</v>
      </c>
      <c r="D126" s="14">
        <v>1120299990</v>
      </c>
      <c r="E126" s="16" t="s">
        <v>34</v>
      </c>
      <c r="F126" s="12">
        <f>F127</f>
        <v>5</v>
      </c>
      <c r="G126" s="73">
        <f t="shared" si="56"/>
        <v>5</v>
      </c>
      <c r="H126" s="58">
        <f t="shared" si="36"/>
        <v>100</v>
      </c>
      <c r="I126" s="73">
        <f t="shared" si="56"/>
        <v>0</v>
      </c>
    </row>
    <row r="127" spans="1:9" ht="22.5" x14ac:dyDescent="0.2">
      <c r="A127" s="1" t="s">
        <v>35</v>
      </c>
      <c r="B127" s="6">
        <v>3</v>
      </c>
      <c r="C127" s="6">
        <v>9</v>
      </c>
      <c r="D127" s="14">
        <v>1120299990</v>
      </c>
      <c r="E127" s="16" t="s">
        <v>36</v>
      </c>
      <c r="F127" s="12">
        <v>5</v>
      </c>
      <c r="G127" s="56">
        <v>5</v>
      </c>
      <c r="H127" s="58">
        <f t="shared" si="36"/>
        <v>100</v>
      </c>
      <c r="I127" s="78">
        <f>F127-G127</f>
        <v>0</v>
      </c>
    </row>
    <row r="128" spans="1:9" ht="24" hidden="1" customHeight="1" x14ac:dyDescent="0.2">
      <c r="A128" s="1" t="s">
        <v>68</v>
      </c>
      <c r="B128" s="6">
        <v>3</v>
      </c>
      <c r="C128" s="6">
        <v>14</v>
      </c>
      <c r="D128" s="14"/>
      <c r="E128" s="16"/>
      <c r="F128" s="12">
        <f>F129</f>
        <v>33.299999999999997</v>
      </c>
      <c r="G128" s="73">
        <f t="shared" ref="G128:I130" si="57">G129</f>
        <v>33.299999999999997</v>
      </c>
      <c r="H128" s="58">
        <f t="shared" si="36"/>
        <v>100</v>
      </c>
      <c r="I128" s="73">
        <f t="shared" si="57"/>
        <v>0</v>
      </c>
    </row>
    <row r="129" spans="1:9" ht="36.75" hidden="1" customHeight="1" x14ac:dyDescent="0.2">
      <c r="A129" s="1" t="s">
        <v>167</v>
      </c>
      <c r="B129" s="6">
        <v>3</v>
      </c>
      <c r="C129" s="6">
        <v>14</v>
      </c>
      <c r="D129" s="14">
        <v>1000000000</v>
      </c>
      <c r="E129" s="16"/>
      <c r="F129" s="12">
        <f>F130</f>
        <v>33.299999999999997</v>
      </c>
      <c r="G129" s="73">
        <f t="shared" si="57"/>
        <v>33.299999999999997</v>
      </c>
      <c r="H129" s="58">
        <f t="shared" si="36"/>
        <v>100</v>
      </c>
      <c r="I129" s="73">
        <f t="shared" si="57"/>
        <v>0</v>
      </c>
    </row>
    <row r="130" spans="1:9" ht="11.25" hidden="1" customHeight="1" x14ac:dyDescent="0.2">
      <c r="A130" s="1" t="s">
        <v>51</v>
      </c>
      <c r="B130" s="6">
        <v>3</v>
      </c>
      <c r="C130" s="6">
        <v>14</v>
      </c>
      <c r="D130" s="14">
        <v>1010000000</v>
      </c>
      <c r="E130" s="16"/>
      <c r="F130" s="12">
        <f>F131</f>
        <v>33.299999999999997</v>
      </c>
      <c r="G130" s="73">
        <f t="shared" si="57"/>
        <v>33.299999999999997</v>
      </c>
      <c r="H130" s="58">
        <f t="shared" si="36"/>
        <v>100</v>
      </c>
      <c r="I130" s="73">
        <f t="shared" si="57"/>
        <v>0</v>
      </c>
    </row>
    <row r="131" spans="1:9" ht="24.75" hidden="1" customHeight="1" x14ac:dyDescent="0.2">
      <c r="A131" s="1" t="s">
        <v>69</v>
      </c>
      <c r="B131" s="6">
        <v>3</v>
      </c>
      <c r="C131" s="6">
        <v>14</v>
      </c>
      <c r="D131" s="14">
        <v>1010300000</v>
      </c>
      <c r="E131" s="16"/>
      <c r="F131" s="12">
        <f>F132+F135</f>
        <v>33.299999999999997</v>
      </c>
      <c r="G131" s="73">
        <f t="shared" ref="G131:I131" si="58">G132+G135</f>
        <v>33.299999999999997</v>
      </c>
      <c r="H131" s="58">
        <f t="shared" si="36"/>
        <v>100</v>
      </c>
      <c r="I131" s="73">
        <f t="shared" si="58"/>
        <v>0</v>
      </c>
    </row>
    <row r="132" spans="1:9" ht="18.75" hidden="1" customHeight="1" x14ac:dyDescent="0.2">
      <c r="A132" s="1" t="s">
        <v>70</v>
      </c>
      <c r="B132" s="6">
        <v>3</v>
      </c>
      <c r="C132" s="6">
        <v>14</v>
      </c>
      <c r="D132" s="14">
        <v>1010382300</v>
      </c>
      <c r="E132" s="16"/>
      <c r="F132" s="12">
        <f>F133</f>
        <v>23.3</v>
      </c>
      <c r="G132" s="73">
        <f t="shared" ref="G132:I132" si="59">G133</f>
        <v>23.3</v>
      </c>
      <c r="H132" s="58">
        <f t="shared" si="36"/>
        <v>100</v>
      </c>
      <c r="I132" s="73">
        <f t="shared" si="59"/>
        <v>0</v>
      </c>
    </row>
    <row r="133" spans="1:9" ht="43.5" hidden="1" customHeight="1" x14ac:dyDescent="0.2">
      <c r="A133" s="1" t="s">
        <v>37</v>
      </c>
      <c r="B133" s="6">
        <v>3</v>
      </c>
      <c r="C133" s="6">
        <v>14</v>
      </c>
      <c r="D133" s="14">
        <v>1010382300</v>
      </c>
      <c r="E133" s="16">
        <v>100</v>
      </c>
      <c r="F133" s="12">
        <f>+F134</f>
        <v>23.3</v>
      </c>
      <c r="G133" s="73">
        <f t="shared" ref="G133:I133" si="60">+G134</f>
        <v>23.3</v>
      </c>
      <c r="H133" s="58">
        <f t="shared" si="36"/>
        <v>100</v>
      </c>
      <c r="I133" s="73">
        <f t="shared" si="60"/>
        <v>0</v>
      </c>
    </row>
    <row r="134" spans="1:9" ht="34.5" hidden="1" customHeight="1" x14ac:dyDescent="0.2">
      <c r="A134" s="1" t="s">
        <v>42</v>
      </c>
      <c r="B134" s="6">
        <v>3</v>
      </c>
      <c r="C134" s="6">
        <v>14</v>
      </c>
      <c r="D134" s="14">
        <v>1010382300</v>
      </c>
      <c r="E134" s="16">
        <v>120</v>
      </c>
      <c r="F134" s="12">
        <v>23.3</v>
      </c>
      <c r="G134" s="56">
        <v>23.3</v>
      </c>
      <c r="H134" s="58">
        <f t="shared" si="36"/>
        <v>100</v>
      </c>
      <c r="I134" s="78">
        <f>F134-G134</f>
        <v>0</v>
      </c>
    </row>
    <row r="135" spans="1:9" ht="32.25" hidden="1" customHeight="1" x14ac:dyDescent="0.2">
      <c r="A135" s="1" t="s">
        <v>153</v>
      </c>
      <c r="B135" s="6">
        <v>3</v>
      </c>
      <c r="C135" s="6">
        <v>14</v>
      </c>
      <c r="D135" s="14" t="s">
        <v>152</v>
      </c>
      <c r="E135" s="16"/>
      <c r="F135" s="19">
        <f>F136+F138</f>
        <v>10</v>
      </c>
      <c r="G135" s="56">
        <f>G136+G138</f>
        <v>10</v>
      </c>
      <c r="H135" s="58">
        <f t="shared" si="36"/>
        <v>100</v>
      </c>
      <c r="I135" s="56">
        <f t="shared" ref="I135" si="61">I136+I138</f>
        <v>0</v>
      </c>
    </row>
    <row r="136" spans="1:9" ht="42" hidden="1" customHeight="1" x14ac:dyDescent="0.2">
      <c r="A136" s="1" t="s">
        <v>37</v>
      </c>
      <c r="B136" s="6">
        <v>3</v>
      </c>
      <c r="C136" s="6">
        <v>14</v>
      </c>
      <c r="D136" s="14" t="s">
        <v>152</v>
      </c>
      <c r="E136" s="16">
        <v>100</v>
      </c>
      <c r="F136" s="19">
        <f>F137</f>
        <v>2.6</v>
      </c>
      <c r="G136" s="56">
        <f>G137</f>
        <v>2.6</v>
      </c>
      <c r="H136" s="58">
        <f t="shared" si="36"/>
        <v>100</v>
      </c>
      <c r="I136" s="56">
        <f t="shared" ref="I136" si="62">I137</f>
        <v>0</v>
      </c>
    </row>
    <row r="137" spans="1:9" ht="27" hidden="1" customHeight="1" x14ac:dyDescent="0.2">
      <c r="A137" s="1" t="s">
        <v>42</v>
      </c>
      <c r="B137" s="6">
        <v>3</v>
      </c>
      <c r="C137" s="6">
        <v>14</v>
      </c>
      <c r="D137" s="14" t="s">
        <v>152</v>
      </c>
      <c r="E137" s="16">
        <v>120</v>
      </c>
      <c r="F137" s="12">
        <v>2.6</v>
      </c>
      <c r="G137" s="56">
        <v>2.6</v>
      </c>
      <c r="H137" s="58">
        <f t="shared" si="36"/>
        <v>100</v>
      </c>
      <c r="I137" s="78">
        <f>F137-G137</f>
        <v>0</v>
      </c>
    </row>
    <row r="138" spans="1:9" ht="27" hidden="1" customHeight="1" x14ac:dyDescent="0.2">
      <c r="A138" s="1" t="s">
        <v>112</v>
      </c>
      <c r="B138" s="6">
        <v>3</v>
      </c>
      <c r="C138" s="6">
        <v>14</v>
      </c>
      <c r="D138" s="14" t="s">
        <v>152</v>
      </c>
      <c r="E138" s="16">
        <v>200</v>
      </c>
      <c r="F138" s="19">
        <f>F139</f>
        <v>7.4</v>
      </c>
      <c r="G138" s="56">
        <f>G139</f>
        <v>7.4</v>
      </c>
      <c r="H138" s="58">
        <f t="shared" si="36"/>
        <v>100</v>
      </c>
      <c r="I138" s="56">
        <f t="shared" ref="I138" si="63">I139</f>
        <v>0</v>
      </c>
    </row>
    <row r="139" spans="1:9" ht="27" hidden="1" customHeight="1" x14ac:dyDescent="0.2">
      <c r="A139" s="1" t="s">
        <v>35</v>
      </c>
      <c r="B139" s="6">
        <v>3</v>
      </c>
      <c r="C139" s="6">
        <v>14</v>
      </c>
      <c r="D139" s="14" t="s">
        <v>152</v>
      </c>
      <c r="E139" s="16">
        <v>240</v>
      </c>
      <c r="F139" s="12">
        <v>7.4</v>
      </c>
      <c r="G139" s="56">
        <v>7.4</v>
      </c>
      <c r="H139" s="58">
        <f t="shared" si="36"/>
        <v>100</v>
      </c>
      <c r="I139" s="78">
        <f>F139-G139</f>
        <v>0</v>
      </c>
    </row>
    <row r="140" spans="1:9" ht="11.25" hidden="1" customHeight="1" x14ac:dyDescent="0.2">
      <c r="A140" s="2" t="s">
        <v>14</v>
      </c>
      <c r="B140" s="6">
        <v>4</v>
      </c>
      <c r="C140" s="11">
        <v>0</v>
      </c>
      <c r="D140" s="14" t="s">
        <v>33</v>
      </c>
      <c r="E140" s="16" t="s">
        <v>33</v>
      </c>
      <c r="F140" s="18">
        <f>F156+F141</f>
        <v>851.3610000000001</v>
      </c>
      <c r="G140" s="75">
        <f>G156+G141</f>
        <v>713.37200000000007</v>
      </c>
      <c r="H140" s="58">
        <f t="shared" si="36"/>
        <v>83.791951945179548</v>
      </c>
      <c r="I140" s="75">
        <f t="shared" ref="I140" si="64">I156+I141</f>
        <v>137.989</v>
      </c>
    </row>
    <row r="141" spans="1:9" ht="11.25" hidden="1" customHeight="1" x14ac:dyDescent="0.2">
      <c r="A141" s="2" t="s">
        <v>175</v>
      </c>
      <c r="B141" s="6">
        <v>4</v>
      </c>
      <c r="C141" s="6">
        <v>1</v>
      </c>
      <c r="D141" s="14"/>
      <c r="E141" s="16"/>
      <c r="F141" s="18">
        <f>F142</f>
        <v>303.76100000000002</v>
      </c>
      <c r="G141" s="75">
        <f t="shared" ref="G141:I143" si="65">G142</f>
        <v>235.072</v>
      </c>
      <c r="H141" s="58">
        <f t="shared" si="36"/>
        <v>77.387156349893488</v>
      </c>
      <c r="I141" s="75">
        <f t="shared" si="65"/>
        <v>68.688999999999993</v>
      </c>
    </row>
    <row r="142" spans="1:9" ht="36.75" hidden="1" customHeight="1" x14ac:dyDescent="0.2">
      <c r="A142" s="2" t="s">
        <v>170</v>
      </c>
      <c r="B142" s="6">
        <v>4</v>
      </c>
      <c r="C142" s="6">
        <v>1</v>
      </c>
      <c r="D142" s="14" t="s">
        <v>115</v>
      </c>
      <c r="E142" s="16"/>
      <c r="F142" s="18">
        <f>F143</f>
        <v>303.76100000000002</v>
      </c>
      <c r="G142" s="75">
        <f t="shared" si="65"/>
        <v>235.072</v>
      </c>
      <c r="H142" s="58">
        <f t="shared" si="36"/>
        <v>77.387156349893488</v>
      </c>
      <c r="I142" s="75">
        <f t="shared" si="65"/>
        <v>68.688999999999993</v>
      </c>
    </row>
    <row r="143" spans="1:9" ht="11.25" hidden="1" customHeight="1" x14ac:dyDescent="0.2">
      <c r="A143" s="2" t="s">
        <v>87</v>
      </c>
      <c r="B143" s="6">
        <v>4</v>
      </c>
      <c r="C143" s="6">
        <v>1</v>
      </c>
      <c r="D143" s="14" t="s">
        <v>116</v>
      </c>
      <c r="E143" s="16"/>
      <c r="F143" s="18">
        <f>F144</f>
        <v>303.76100000000002</v>
      </c>
      <c r="G143" s="75">
        <f t="shared" si="65"/>
        <v>235.072</v>
      </c>
      <c r="H143" s="58">
        <f t="shared" ref="H143:H206" si="66">G143/F143*100</f>
        <v>77.387156349893488</v>
      </c>
      <c r="I143" s="75">
        <f t="shared" si="65"/>
        <v>68.688999999999993</v>
      </c>
    </row>
    <row r="144" spans="1:9" ht="24" hidden="1" customHeight="1" x14ac:dyDescent="0.2">
      <c r="A144" s="2" t="s">
        <v>88</v>
      </c>
      <c r="B144" s="6">
        <v>4</v>
      </c>
      <c r="C144" s="6">
        <v>1</v>
      </c>
      <c r="D144" s="14" t="s">
        <v>117</v>
      </c>
      <c r="E144" s="16"/>
      <c r="F144" s="18">
        <f>F150+F153+F145</f>
        <v>303.76100000000002</v>
      </c>
      <c r="G144" s="75">
        <f t="shared" ref="G144:I144" si="67">G150+G153+G145</f>
        <v>235.072</v>
      </c>
      <c r="H144" s="58">
        <f t="shared" si="66"/>
        <v>77.387156349893488</v>
      </c>
      <c r="I144" s="75">
        <f t="shared" si="67"/>
        <v>68.688999999999993</v>
      </c>
    </row>
    <row r="145" spans="1:9" ht="24" hidden="1" customHeight="1" x14ac:dyDescent="0.2">
      <c r="A145" s="1" t="s">
        <v>148</v>
      </c>
      <c r="B145" s="6">
        <v>4</v>
      </c>
      <c r="C145" s="6">
        <v>1</v>
      </c>
      <c r="D145" s="14" t="s">
        <v>149</v>
      </c>
      <c r="E145" s="16"/>
      <c r="F145" s="12">
        <f>F146+F148</f>
        <v>257.8</v>
      </c>
      <c r="G145" s="73">
        <f t="shared" ref="G145:I145" si="68">G146+G148</f>
        <v>207.31</v>
      </c>
      <c r="H145" s="58">
        <f t="shared" si="66"/>
        <v>80.415050426687344</v>
      </c>
      <c r="I145" s="73">
        <f t="shared" si="68"/>
        <v>50.489999999999995</v>
      </c>
    </row>
    <row r="146" spans="1:9" ht="44.25" hidden="1" customHeight="1" x14ac:dyDescent="0.2">
      <c r="A146" s="1" t="s">
        <v>37</v>
      </c>
      <c r="B146" s="6">
        <v>4</v>
      </c>
      <c r="C146" s="6">
        <v>1</v>
      </c>
      <c r="D146" s="14" t="s">
        <v>149</v>
      </c>
      <c r="E146" s="16">
        <v>100</v>
      </c>
      <c r="F146" s="12">
        <f>F147</f>
        <v>247.8</v>
      </c>
      <c r="G146" s="73">
        <f t="shared" ref="G146:I146" si="69">G147</f>
        <v>203.20500000000001</v>
      </c>
      <c r="H146" s="58">
        <f t="shared" si="66"/>
        <v>82.003631961259089</v>
      </c>
      <c r="I146" s="73">
        <f t="shared" si="69"/>
        <v>44.594999999999999</v>
      </c>
    </row>
    <row r="147" spans="1:9" ht="24" hidden="1" customHeight="1" x14ac:dyDescent="0.2">
      <c r="A147" s="1" t="s">
        <v>39</v>
      </c>
      <c r="B147" s="6">
        <v>4</v>
      </c>
      <c r="C147" s="6">
        <v>1</v>
      </c>
      <c r="D147" s="14" t="s">
        <v>149</v>
      </c>
      <c r="E147" s="16">
        <v>110</v>
      </c>
      <c r="F147" s="12">
        <v>247.8</v>
      </c>
      <c r="G147" s="56">
        <v>203.20500000000001</v>
      </c>
      <c r="H147" s="58">
        <f t="shared" si="66"/>
        <v>82.003631961259089</v>
      </c>
      <c r="I147" s="78">
        <f>F147-G147</f>
        <v>44.594999999999999</v>
      </c>
    </row>
    <row r="148" spans="1:9" ht="24" hidden="1" customHeight="1" x14ac:dyDescent="0.2">
      <c r="A148" s="1" t="s">
        <v>112</v>
      </c>
      <c r="B148" s="6">
        <v>4</v>
      </c>
      <c r="C148" s="6">
        <v>1</v>
      </c>
      <c r="D148" s="14" t="s">
        <v>149</v>
      </c>
      <c r="E148" s="16">
        <v>200</v>
      </c>
      <c r="F148" s="12">
        <f>F149</f>
        <v>10</v>
      </c>
      <c r="G148" s="73">
        <f t="shared" ref="G148:I148" si="70">G149</f>
        <v>4.1050000000000004</v>
      </c>
      <c r="H148" s="58">
        <f t="shared" si="66"/>
        <v>41.050000000000004</v>
      </c>
      <c r="I148" s="73">
        <f t="shared" si="70"/>
        <v>5.8949999999999996</v>
      </c>
    </row>
    <row r="149" spans="1:9" ht="24" hidden="1" customHeight="1" x14ac:dyDescent="0.2">
      <c r="A149" s="1" t="s">
        <v>35</v>
      </c>
      <c r="B149" s="6">
        <v>4</v>
      </c>
      <c r="C149" s="6">
        <v>1</v>
      </c>
      <c r="D149" s="14" t="s">
        <v>149</v>
      </c>
      <c r="E149" s="16">
        <v>240</v>
      </c>
      <c r="F149" s="12">
        <v>10</v>
      </c>
      <c r="G149" s="56">
        <v>4.1050000000000004</v>
      </c>
      <c r="H149" s="58">
        <f t="shared" si="66"/>
        <v>41.050000000000004</v>
      </c>
      <c r="I149" s="78">
        <f>F149-G149</f>
        <v>5.8949999999999996</v>
      </c>
    </row>
    <row r="150" spans="1:9" ht="36" hidden="1" customHeight="1" x14ac:dyDescent="0.2">
      <c r="A150" s="3" t="s">
        <v>100</v>
      </c>
      <c r="B150" s="6">
        <v>4</v>
      </c>
      <c r="C150" s="6">
        <v>1</v>
      </c>
      <c r="D150" s="14" t="s">
        <v>118</v>
      </c>
      <c r="E150" s="16"/>
      <c r="F150" s="12">
        <f t="shared" ref="F150:I151" si="71">F151</f>
        <v>20.960999999999999</v>
      </c>
      <c r="G150" s="73">
        <f t="shared" si="71"/>
        <v>20.762</v>
      </c>
      <c r="H150" s="58">
        <f t="shared" si="66"/>
        <v>99.050617814035604</v>
      </c>
      <c r="I150" s="73">
        <f t="shared" si="71"/>
        <v>0.19899999999999807</v>
      </c>
    </row>
    <row r="151" spans="1:9" ht="48" hidden="1" customHeight="1" x14ac:dyDescent="0.2">
      <c r="A151" s="1" t="s">
        <v>37</v>
      </c>
      <c r="B151" s="6">
        <v>4</v>
      </c>
      <c r="C151" s="6">
        <v>1</v>
      </c>
      <c r="D151" s="14" t="s">
        <v>118</v>
      </c>
      <c r="E151" s="16">
        <v>100</v>
      </c>
      <c r="F151" s="12">
        <f t="shared" si="71"/>
        <v>20.960999999999999</v>
      </c>
      <c r="G151" s="73">
        <f t="shared" si="71"/>
        <v>20.762</v>
      </c>
      <c r="H151" s="58">
        <f t="shared" si="66"/>
        <v>99.050617814035604</v>
      </c>
      <c r="I151" s="73">
        <f t="shared" si="71"/>
        <v>0.19899999999999807</v>
      </c>
    </row>
    <row r="152" spans="1:9" ht="11.25" hidden="1" customHeight="1" x14ac:dyDescent="0.2">
      <c r="A152" s="1" t="s">
        <v>39</v>
      </c>
      <c r="B152" s="6">
        <v>4</v>
      </c>
      <c r="C152" s="6">
        <v>1</v>
      </c>
      <c r="D152" s="14" t="s">
        <v>118</v>
      </c>
      <c r="E152" s="16">
        <v>110</v>
      </c>
      <c r="F152" s="12">
        <v>20.960999999999999</v>
      </c>
      <c r="G152" s="56">
        <v>20.762</v>
      </c>
      <c r="H152" s="58">
        <f t="shared" si="66"/>
        <v>99.050617814035604</v>
      </c>
      <c r="I152" s="78">
        <f>F152-G152</f>
        <v>0.19899999999999807</v>
      </c>
    </row>
    <row r="153" spans="1:9" ht="39" hidden="1" customHeight="1" x14ac:dyDescent="0.2">
      <c r="A153" s="1" t="s">
        <v>154</v>
      </c>
      <c r="B153" s="6">
        <v>4</v>
      </c>
      <c r="C153" s="6">
        <v>1</v>
      </c>
      <c r="D153" s="14" t="s">
        <v>158</v>
      </c>
      <c r="E153" s="16"/>
      <c r="F153" s="12">
        <f>F154</f>
        <v>25</v>
      </c>
      <c r="G153" s="73">
        <f t="shared" ref="G153:I154" si="72">G154</f>
        <v>7</v>
      </c>
      <c r="H153" s="58">
        <f t="shared" si="66"/>
        <v>28.000000000000004</v>
      </c>
      <c r="I153" s="73">
        <f t="shared" si="72"/>
        <v>18</v>
      </c>
    </row>
    <row r="154" spans="1:9" ht="50.25" hidden="1" customHeight="1" x14ac:dyDescent="0.2">
      <c r="A154" s="1" t="s">
        <v>37</v>
      </c>
      <c r="B154" s="6">
        <v>4</v>
      </c>
      <c r="C154" s="6">
        <v>1</v>
      </c>
      <c r="D154" s="14" t="s">
        <v>158</v>
      </c>
      <c r="E154" s="16">
        <v>100</v>
      </c>
      <c r="F154" s="12">
        <f>F155</f>
        <v>25</v>
      </c>
      <c r="G154" s="73">
        <f t="shared" si="72"/>
        <v>7</v>
      </c>
      <c r="H154" s="58">
        <f t="shared" si="66"/>
        <v>28.000000000000004</v>
      </c>
      <c r="I154" s="73">
        <f t="shared" si="72"/>
        <v>18</v>
      </c>
    </row>
    <row r="155" spans="1:9" ht="11.25" hidden="1" customHeight="1" x14ac:dyDescent="0.2">
      <c r="A155" s="1" t="s">
        <v>39</v>
      </c>
      <c r="B155" s="6">
        <v>4</v>
      </c>
      <c r="C155" s="6">
        <v>1</v>
      </c>
      <c r="D155" s="14" t="s">
        <v>158</v>
      </c>
      <c r="E155" s="16">
        <v>110</v>
      </c>
      <c r="F155" s="12">
        <v>25</v>
      </c>
      <c r="G155" s="56">
        <v>7</v>
      </c>
      <c r="H155" s="58">
        <f t="shared" si="66"/>
        <v>28.000000000000004</v>
      </c>
      <c r="I155" s="78">
        <f>F155-G155</f>
        <v>18</v>
      </c>
    </row>
    <row r="156" spans="1:9" ht="11.25" hidden="1" customHeight="1" x14ac:dyDescent="0.2">
      <c r="A156" s="2" t="s">
        <v>15</v>
      </c>
      <c r="B156" s="6">
        <v>4</v>
      </c>
      <c r="C156" s="6">
        <v>10</v>
      </c>
      <c r="D156" s="14" t="s">
        <v>33</v>
      </c>
      <c r="E156" s="16" t="s">
        <v>33</v>
      </c>
      <c r="F156" s="12">
        <f t="shared" ref="F156:I161" si="73">F157</f>
        <v>547.6</v>
      </c>
      <c r="G156" s="73">
        <f t="shared" si="73"/>
        <v>478.3</v>
      </c>
      <c r="H156" s="58">
        <f t="shared" si="66"/>
        <v>87.344777209642075</v>
      </c>
      <c r="I156" s="73">
        <f t="shared" si="73"/>
        <v>69.300000000000011</v>
      </c>
    </row>
    <row r="157" spans="1:9" ht="22.5" hidden="1" customHeight="1" x14ac:dyDescent="0.2">
      <c r="A157" s="5" t="s">
        <v>168</v>
      </c>
      <c r="B157" s="6">
        <v>4</v>
      </c>
      <c r="C157" s="6">
        <v>10</v>
      </c>
      <c r="D157" s="14">
        <v>1400000000</v>
      </c>
      <c r="E157" s="16" t="s">
        <v>33</v>
      </c>
      <c r="F157" s="12">
        <f t="shared" si="73"/>
        <v>547.6</v>
      </c>
      <c r="G157" s="73">
        <f t="shared" si="73"/>
        <v>478.3</v>
      </c>
      <c r="H157" s="58">
        <f t="shared" si="66"/>
        <v>87.344777209642075</v>
      </c>
      <c r="I157" s="73">
        <f t="shared" si="73"/>
        <v>69.300000000000011</v>
      </c>
    </row>
    <row r="158" spans="1:9" ht="40.5" hidden="1" customHeight="1" x14ac:dyDescent="0.2">
      <c r="A158" s="5" t="s">
        <v>109</v>
      </c>
      <c r="B158" s="6">
        <v>4</v>
      </c>
      <c r="C158" s="6">
        <v>10</v>
      </c>
      <c r="D158" s="14">
        <v>1410000000</v>
      </c>
      <c r="E158" s="16" t="s">
        <v>33</v>
      </c>
      <c r="F158" s="12">
        <f t="shared" si="73"/>
        <v>547.6</v>
      </c>
      <c r="G158" s="73">
        <f t="shared" si="73"/>
        <v>478.3</v>
      </c>
      <c r="H158" s="58">
        <f t="shared" si="66"/>
        <v>87.344777209642075</v>
      </c>
      <c r="I158" s="73">
        <f t="shared" si="73"/>
        <v>69.300000000000011</v>
      </c>
    </row>
    <row r="159" spans="1:9" ht="32.25" hidden="1" customHeight="1" x14ac:dyDescent="0.2">
      <c r="A159" s="5" t="s">
        <v>110</v>
      </c>
      <c r="B159" s="6">
        <v>4</v>
      </c>
      <c r="C159" s="6">
        <v>10</v>
      </c>
      <c r="D159" s="14">
        <v>1410100000</v>
      </c>
      <c r="E159" s="16" t="s">
        <v>33</v>
      </c>
      <c r="F159" s="12">
        <f t="shared" si="73"/>
        <v>547.6</v>
      </c>
      <c r="G159" s="73">
        <f t="shared" si="73"/>
        <v>478.3</v>
      </c>
      <c r="H159" s="58">
        <f t="shared" si="66"/>
        <v>87.344777209642075</v>
      </c>
      <c r="I159" s="73">
        <f t="shared" si="73"/>
        <v>69.300000000000011</v>
      </c>
    </row>
    <row r="160" spans="1:9" ht="32.25" hidden="1" customHeight="1" x14ac:dyDescent="0.2">
      <c r="A160" s="5" t="s">
        <v>30</v>
      </c>
      <c r="B160" s="6">
        <v>4</v>
      </c>
      <c r="C160" s="6">
        <v>10</v>
      </c>
      <c r="D160" s="14">
        <v>1410120070</v>
      </c>
      <c r="E160" s="16"/>
      <c r="F160" s="12">
        <f t="shared" si="73"/>
        <v>547.6</v>
      </c>
      <c r="G160" s="73">
        <f t="shared" si="73"/>
        <v>478.3</v>
      </c>
      <c r="H160" s="58">
        <f t="shared" si="66"/>
        <v>87.344777209642075</v>
      </c>
      <c r="I160" s="73">
        <f t="shared" si="73"/>
        <v>69.300000000000011</v>
      </c>
    </row>
    <row r="161" spans="1:9" ht="22.5" hidden="1" customHeight="1" x14ac:dyDescent="0.2">
      <c r="A161" s="1" t="s">
        <v>112</v>
      </c>
      <c r="B161" s="6">
        <v>4</v>
      </c>
      <c r="C161" s="6">
        <v>10</v>
      </c>
      <c r="D161" s="14">
        <v>1410120070</v>
      </c>
      <c r="E161" s="16" t="s">
        <v>34</v>
      </c>
      <c r="F161" s="12">
        <f t="shared" si="73"/>
        <v>547.6</v>
      </c>
      <c r="G161" s="73">
        <f t="shared" si="73"/>
        <v>478.3</v>
      </c>
      <c r="H161" s="58">
        <f t="shared" si="66"/>
        <v>87.344777209642075</v>
      </c>
      <c r="I161" s="73">
        <f t="shared" si="73"/>
        <v>69.300000000000011</v>
      </c>
    </row>
    <row r="162" spans="1:9" ht="22.5" hidden="1" x14ac:dyDescent="0.2">
      <c r="A162" s="1" t="s">
        <v>35</v>
      </c>
      <c r="B162" s="6">
        <v>4</v>
      </c>
      <c r="C162" s="6">
        <v>10</v>
      </c>
      <c r="D162" s="14">
        <v>1410120070</v>
      </c>
      <c r="E162" s="16" t="s">
        <v>36</v>
      </c>
      <c r="F162" s="12">
        <v>547.6</v>
      </c>
      <c r="G162" s="56">
        <v>478.3</v>
      </c>
      <c r="H162" s="58">
        <f t="shared" si="66"/>
        <v>87.344777209642075</v>
      </c>
      <c r="I162" s="78">
        <f>F162-G162</f>
        <v>69.300000000000011</v>
      </c>
    </row>
    <row r="163" spans="1:9" ht="11.25" hidden="1" customHeight="1" x14ac:dyDescent="0.2">
      <c r="A163" s="2" t="s">
        <v>16</v>
      </c>
      <c r="B163" s="6">
        <v>5</v>
      </c>
      <c r="C163" s="6">
        <v>0</v>
      </c>
      <c r="D163" s="14" t="s">
        <v>33</v>
      </c>
      <c r="E163" s="16" t="s">
        <v>33</v>
      </c>
      <c r="F163" s="12">
        <f>F164+F174+F197</f>
        <v>5003.6109999999999</v>
      </c>
      <c r="G163" s="73">
        <f>G164+G174+G197</f>
        <v>4789.2</v>
      </c>
      <c r="H163" s="58">
        <f t="shared" si="66"/>
        <v>95.714874717479034</v>
      </c>
      <c r="I163" s="73">
        <f t="shared" ref="I163" si="74">I164+I174+I197</f>
        <v>214.41099999999997</v>
      </c>
    </row>
    <row r="164" spans="1:9" ht="11.25" hidden="1" customHeight="1" x14ac:dyDescent="0.2">
      <c r="A164" s="2" t="s">
        <v>31</v>
      </c>
      <c r="B164" s="6">
        <v>5</v>
      </c>
      <c r="C164" s="6">
        <v>1</v>
      </c>
      <c r="D164" s="14" t="s">
        <v>33</v>
      </c>
      <c r="E164" s="16" t="s">
        <v>33</v>
      </c>
      <c r="F164" s="12">
        <f>F165</f>
        <v>722</v>
      </c>
      <c r="G164" s="73">
        <f t="shared" ref="G164:I166" si="75">G165</f>
        <v>721.9</v>
      </c>
      <c r="H164" s="58">
        <f t="shared" si="66"/>
        <v>99.986149584487521</v>
      </c>
      <c r="I164" s="73">
        <f t="shared" si="75"/>
        <v>9.9999999999994316E-2</v>
      </c>
    </row>
    <row r="165" spans="1:9" ht="41.25" hidden="1" customHeight="1" x14ac:dyDescent="0.2">
      <c r="A165" s="5" t="s">
        <v>169</v>
      </c>
      <c r="B165" s="6">
        <v>5</v>
      </c>
      <c r="C165" s="6">
        <v>1</v>
      </c>
      <c r="D165" s="14" t="s">
        <v>131</v>
      </c>
      <c r="E165" s="16" t="s">
        <v>33</v>
      </c>
      <c r="F165" s="12">
        <f>F166</f>
        <v>722</v>
      </c>
      <c r="G165" s="73">
        <f t="shared" si="75"/>
        <v>721.9</v>
      </c>
      <c r="H165" s="58">
        <f t="shared" si="66"/>
        <v>99.986149584487521</v>
      </c>
      <c r="I165" s="73">
        <f t="shared" si="75"/>
        <v>9.9999999999994316E-2</v>
      </c>
    </row>
    <row r="166" spans="1:9" ht="26.25" hidden="1" customHeight="1" x14ac:dyDescent="0.2">
      <c r="A166" s="5" t="s">
        <v>49</v>
      </c>
      <c r="B166" s="6">
        <v>5</v>
      </c>
      <c r="C166" s="6">
        <v>1</v>
      </c>
      <c r="D166" s="14" t="s">
        <v>135</v>
      </c>
      <c r="E166" s="16" t="s">
        <v>33</v>
      </c>
      <c r="F166" s="12">
        <f>F167</f>
        <v>722</v>
      </c>
      <c r="G166" s="73">
        <f t="shared" si="75"/>
        <v>721.9</v>
      </c>
      <c r="H166" s="58">
        <f t="shared" si="66"/>
        <v>99.986149584487521</v>
      </c>
      <c r="I166" s="73">
        <f t="shared" si="75"/>
        <v>9.9999999999994316E-2</v>
      </c>
    </row>
    <row r="167" spans="1:9" ht="24" hidden="1" customHeight="1" x14ac:dyDescent="0.2">
      <c r="A167" s="5" t="s">
        <v>83</v>
      </c>
      <c r="B167" s="6">
        <v>5</v>
      </c>
      <c r="C167" s="6">
        <v>1</v>
      </c>
      <c r="D167" s="14" t="s">
        <v>136</v>
      </c>
      <c r="E167" s="16"/>
      <c r="F167" s="12">
        <f>F168+F171</f>
        <v>722</v>
      </c>
      <c r="G167" s="73">
        <f t="shared" ref="G167:I167" si="76">G168+G171</f>
        <v>721.9</v>
      </c>
      <c r="H167" s="58">
        <f t="shared" si="66"/>
        <v>99.986149584487521</v>
      </c>
      <c r="I167" s="73">
        <f t="shared" si="76"/>
        <v>9.9999999999994316E-2</v>
      </c>
    </row>
    <row r="168" spans="1:9" ht="23.25" hidden="1" customHeight="1" x14ac:dyDescent="0.2">
      <c r="A168" s="5" t="s">
        <v>84</v>
      </c>
      <c r="B168" s="6">
        <v>5</v>
      </c>
      <c r="C168" s="6">
        <v>1</v>
      </c>
      <c r="D168" s="14" t="s">
        <v>137</v>
      </c>
      <c r="E168" s="16"/>
      <c r="F168" s="12">
        <f>F169</f>
        <v>477.5</v>
      </c>
      <c r="G168" s="73">
        <f t="shared" ref="G168:I169" si="77">G169</f>
        <v>477.5</v>
      </c>
      <c r="H168" s="58">
        <f t="shared" si="66"/>
        <v>100</v>
      </c>
      <c r="I168" s="73">
        <f t="shared" si="77"/>
        <v>0</v>
      </c>
    </row>
    <row r="169" spans="1:9" ht="23.25" hidden="1" customHeight="1" x14ac:dyDescent="0.2">
      <c r="A169" s="5" t="s">
        <v>86</v>
      </c>
      <c r="B169" s="6">
        <v>5</v>
      </c>
      <c r="C169" s="6">
        <v>1</v>
      </c>
      <c r="D169" s="14" t="s">
        <v>137</v>
      </c>
      <c r="E169" s="16">
        <v>600</v>
      </c>
      <c r="F169" s="12">
        <f>F170</f>
        <v>477.5</v>
      </c>
      <c r="G169" s="73">
        <f t="shared" si="77"/>
        <v>477.5</v>
      </c>
      <c r="H169" s="58">
        <f t="shared" si="66"/>
        <v>100</v>
      </c>
      <c r="I169" s="73">
        <f t="shared" si="77"/>
        <v>0</v>
      </c>
    </row>
    <row r="170" spans="1:9" ht="23.25" hidden="1" customHeight="1" x14ac:dyDescent="0.2">
      <c r="A170" s="5" t="s">
        <v>85</v>
      </c>
      <c r="B170" s="6">
        <v>5</v>
      </c>
      <c r="C170" s="6">
        <v>1</v>
      </c>
      <c r="D170" s="14" t="s">
        <v>137</v>
      </c>
      <c r="E170" s="16">
        <v>630</v>
      </c>
      <c r="F170" s="12">
        <v>477.5</v>
      </c>
      <c r="G170" s="56">
        <v>477.5</v>
      </c>
      <c r="H170" s="58">
        <f t="shared" si="66"/>
        <v>100</v>
      </c>
      <c r="I170" s="78">
        <f>F170-G170</f>
        <v>0</v>
      </c>
    </row>
    <row r="171" spans="1:9" ht="23.25" hidden="1" customHeight="1" x14ac:dyDescent="0.2">
      <c r="A171" s="5" t="s">
        <v>64</v>
      </c>
      <c r="B171" s="6">
        <v>5</v>
      </c>
      <c r="C171" s="6">
        <v>1</v>
      </c>
      <c r="D171" s="14" t="s">
        <v>138</v>
      </c>
      <c r="E171" s="16"/>
      <c r="F171" s="12">
        <f>F172</f>
        <v>244.5</v>
      </c>
      <c r="G171" s="73">
        <f t="shared" ref="G171:I172" si="78">G172</f>
        <v>244.4</v>
      </c>
      <c r="H171" s="58">
        <f t="shared" si="66"/>
        <v>99.959100204498981</v>
      </c>
      <c r="I171" s="73">
        <f t="shared" si="78"/>
        <v>9.9999999999994316E-2</v>
      </c>
    </row>
    <row r="172" spans="1:9" ht="22.5" hidden="1" customHeight="1" x14ac:dyDescent="0.2">
      <c r="A172" s="1" t="s">
        <v>112</v>
      </c>
      <c r="B172" s="6">
        <v>5</v>
      </c>
      <c r="C172" s="6">
        <v>1</v>
      </c>
      <c r="D172" s="14" t="s">
        <v>138</v>
      </c>
      <c r="E172" s="16" t="s">
        <v>34</v>
      </c>
      <c r="F172" s="12">
        <f>F173</f>
        <v>244.5</v>
      </c>
      <c r="G172" s="73">
        <f t="shared" si="78"/>
        <v>244.4</v>
      </c>
      <c r="H172" s="58">
        <f t="shared" si="66"/>
        <v>99.959100204498981</v>
      </c>
      <c r="I172" s="73">
        <f t="shared" si="78"/>
        <v>9.9999999999994316E-2</v>
      </c>
    </row>
    <row r="173" spans="1:9" ht="22.5" hidden="1" x14ac:dyDescent="0.2">
      <c r="A173" s="1" t="s">
        <v>35</v>
      </c>
      <c r="B173" s="6">
        <v>5</v>
      </c>
      <c r="C173" s="6">
        <v>1</v>
      </c>
      <c r="D173" s="14" t="s">
        <v>138</v>
      </c>
      <c r="E173" s="16" t="s">
        <v>36</v>
      </c>
      <c r="F173" s="12">
        <v>244.5</v>
      </c>
      <c r="G173" s="56">
        <v>244.4</v>
      </c>
      <c r="H173" s="58">
        <f t="shared" si="66"/>
        <v>99.959100204498981</v>
      </c>
      <c r="I173" s="78">
        <f>F173-G173</f>
        <v>9.9999999999994316E-2</v>
      </c>
    </row>
    <row r="174" spans="1:9" ht="11.25" hidden="1" customHeight="1" x14ac:dyDescent="0.2">
      <c r="A174" s="2" t="s">
        <v>22</v>
      </c>
      <c r="B174" s="6">
        <v>5</v>
      </c>
      <c r="C174" s="6">
        <v>2</v>
      </c>
      <c r="D174" s="14" t="s">
        <v>33</v>
      </c>
      <c r="E174" s="16" t="s">
        <v>33</v>
      </c>
      <c r="F174" s="12">
        <f>F175</f>
        <v>2083.6109999999999</v>
      </c>
      <c r="G174" s="73">
        <f t="shared" ref="G174:I174" si="79">G175</f>
        <v>2047.577</v>
      </c>
      <c r="H174" s="58">
        <f t="shared" si="66"/>
        <v>98.270598494632651</v>
      </c>
      <c r="I174" s="73">
        <f t="shared" si="79"/>
        <v>36.033999999999992</v>
      </c>
    </row>
    <row r="175" spans="1:9" ht="33.75" hidden="1" customHeight="1" x14ac:dyDescent="0.2">
      <c r="A175" s="5" t="s">
        <v>169</v>
      </c>
      <c r="B175" s="6">
        <v>5</v>
      </c>
      <c r="C175" s="6">
        <v>2</v>
      </c>
      <c r="D175" s="14" t="s">
        <v>131</v>
      </c>
      <c r="E175" s="16" t="s">
        <v>33</v>
      </c>
      <c r="F175" s="12">
        <f>F176+F187+F192</f>
        <v>2083.6109999999999</v>
      </c>
      <c r="G175" s="73">
        <f>G176+G187+G192</f>
        <v>2047.577</v>
      </c>
      <c r="H175" s="58">
        <f t="shared" si="66"/>
        <v>98.270598494632651</v>
      </c>
      <c r="I175" s="73">
        <f t="shared" ref="I175" si="80">I176+I187+I192</f>
        <v>36.033999999999992</v>
      </c>
    </row>
    <row r="176" spans="1:9" ht="22.5" hidden="1" customHeight="1" x14ac:dyDescent="0.2">
      <c r="A176" s="5" t="s">
        <v>48</v>
      </c>
      <c r="B176" s="6">
        <v>5</v>
      </c>
      <c r="C176" s="6">
        <v>2</v>
      </c>
      <c r="D176" s="14" t="s">
        <v>132</v>
      </c>
      <c r="E176" s="16" t="s">
        <v>33</v>
      </c>
      <c r="F176" s="12">
        <f>F177</f>
        <v>2028.8109999999999</v>
      </c>
      <c r="G176" s="73">
        <f t="shared" ref="G176:I176" si="81">G177</f>
        <v>1994.577</v>
      </c>
      <c r="H176" s="58">
        <f t="shared" si="66"/>
        <v>98.312607729354781</v>
      </c>
      <c r="I176" s="73">
        <f t="shared" si="81"/>
        <v>34.233999999999995</v>
      </c>
    </row>
    <row r="177" spans="1:9" ht="24.75" hidden="1" customHeight="1" x14ac:dyDescent="0.2">
      <c r="A177" s="5" t="s">
        <v>73</v>
      </c>
      <c r="B177" s="6">
        <v>5</v>
      </c>
      <c r="C177" s="6">
        <v>2</v>
      </c>
      <c r="D177" s="14" t="s">
        <v>133</v>
      </c>
      <c r="E177" s="16" t="s">
        <v>33</v>
      </c>
      <c r="F177" s="12">
        <f>F178+F184+F181</f>
        <v>2028.8109999999999</v>
      </c>
      <c r="G177" s="12">
        <f>G178+G184+G181</f>
        <v>1994.577</v>
      </c>
      <c r="H177" s="58">
        <f t="shared" si="66"/>
        <v>98.312607729354781</v>
      </c>
      <c r="I177" s="12">
        <f t="shared" ref="I177" si="82">I178+I184+I181</f>
        <v>34.233999999999995</v>
      </c>
    </row>
    <row r="178" spans="1:9" ht="45" hidden="1" customHeight="1" x14ac:dyDescent="0.2">
      <c r="A178" s="5" t="s">
        <v>95</v>
      </c>
      <c r="B178" s="6">
        <v>5</v>
      </c>
      <c r="C178" s="6">
        <v>2</v>
      </c>
      <c r="D178" s="14" t="s">
        <v>134</v>
      </c>
      <c r="E178" s="16"/>
      <c r="F178" s="12">
        <f>F179</f>
        <v>1889.6</v>
      </c>
      <c r="G178" s="73">
        <f t="shared" ref="G178:I179" si="83">G179</f>
        <v>1889.6</v>
      </c>
      <c r="H178" s="58">
        <f t="shared" si="66"/>
        <v>100</v>
      </c>
      <c r="I178" s="73">
        <f t="shared" si="83"/>
        <v>0</v>
      </c>
    </row>
    <row r="179" spans="1:9" ht="22.5" hidden="1" customHeight="1" x14ac:dyDescent="0.2">
      <c r="A179" s="1" t="s">
        <v>112</v>
      </c>
      <c r="B179" s="6">
        <v>5</v>
      </c>
      <c r="C179" s="6">
        <v>2</v>
      </c>
      <c r="D179" s="14" t="s">
        <v>134</v>
      </c>
      <c r="E179" s="16" t="s">
        <v>34</v>
      </c>
      <c r="F179" s="12">
        <f>F180</f>
        <v>1889.6</v>
      </c>
      <c r="G179" s="73">
        <f t="shared" si="83"/>
        <v>1889.6</v>
      </c>
      <c r="H179" s="58">
        <f t="shared" si="66"/>
        <v>100</v>
      </c>
      <c r="I179" s="73">
        <f t="shared" si="83"/>
        <v>0</v>
      </c>
    </row>
    <row r="180" spans="1:9" ht="22.5" hidden="1" x14ac:dyDescent="0.2">
      <c r="A180" s="1" t="s">
        <v>35</v>
      </c>
      <c r="B180" s="6">
        <v>5</v>
      </c>
      <c r="C180" s="6">
        <v>2</v>
      </c>
      <c r="D180" s="14" t="s">
        <v>134</v>
      </c>
      <c r="E180" s="16" t="s">
        <v>36</v>
      </c>
      <c r="F180" s="12">
        <v>1889.6</v>
      </c>
      <c r="G180" s="56">
        <v>1889.6</v>
      </c>
      <c r="H180" s="58">
        <f t="shared" si="66"/>
        <v>100</v>
      </c>
      <c r="I180" s="78">
        <f>F180-G180</f>
        <v>0</v>
      </c>
    </row>
    <row r="181" spans="1:9" ht="22.5" hidden="1" x14ac:dyDescent="0.2">
      <c r="A181" s="1" t="s">
        <v>64</v>
      </c>
      <c r="B181" s="6">
        <v>5</v>
      </c>
      <c r="C181" s="6">
        <v>2</v>
      </c>
      <c r="D181" s="14" t="s">
        <v>157</v>
      </c>
      <c r="E181" s="16"/>
      <c r="F181" s="12">
        <f>F182</f>
        <v>15.010999999999999</v>
      </c>
      <c r="G181" s="73">
        <f t="shared" ref="G181:I182" si="84">G182</f>
        <v>0</v>
      </c>
      <c r="H181" s="58">
        <f t="shared" si="66"/>
        <v>0</v>
      </c>
      <c r="I181" s="73">
        <f t="shared" si="84"/>
        <v>15.010999999999999</v>
      </c>
    </row>
    <row r="182" spans="1:9" ht="22.5" hidden="1" x14ac:dyDescent="0.2">
      <c r="A182" s="1" t="s">
        <v>112</v>
      </c>
      <c r="B182" s="6">
        <v>5</v>
      </c>
      <c r="C182" s="6">
        <v>2</v>
      </c>
      <c r="D182" s="14" t="s">
        <v>157</v>
      </c>
      <c r="E182" s="16" t="s">
        <v>34</v>
      </c>
      <c r="F182" s="12">
        <f>F183</f>
        <v>15.010999999999999</v>
      </c>
      <c r="G182" s="73">
        <f t="shared" si="84"/>
        <v>0</v>
      </c>
      <c r="H182" s="58">
        <f t="shared" si="66"/>
        <v>0</v>
      </c>
      <c r="I182" s="73">
        <f t="shared" si="84"/>
        <v>15.010999999999999</v>
      </c>
    </row>
    <row r="183" spans="1:9" ht="22.5" hidden="1" x14ac:dyDescent="0.2">
      <c r="A183" s="1" t="s">
        <v>35</v>
      </c>
      <c r="B183" s="6">
        <v>5</v>
      </c>
      <c r="C183" s="6">
        <v>2</v>
      </c>
      <c r="D183" s="14" t="s">
        <v>157</v>
      </c>
      <c r="E183" s="16" t="s">
        <v>36</v>
      </c>
      <c r="F183" s="12">
        <v>15.010999999999999</v>
      </c>
      <c r="G183" s="56">
        <v>0</v>
      </c>
      <c r="H183" s="58">
        <f t="shared" si="66"/>
        <v>0</v>
      </c>
      <c r="I183" s="78">
        <f>F183-G183</f>
        <v>15.010999999999999</v>
      </c>
    </row>
    <row r="184" spans="1:9" ht="45" hidden="1" x14ac:dyDescent="0.2">
      <c r="A184" s="1" t="s">
        <v>150</v>
      </c>
      <c r="B184" s="6">
        <v>5</v>
      </c>
      <c r="C184" s="6">
        <v>2</v>
      </c>
      <c r="D184" s="14" t="s">
        <v>151</v>
      </c>
      <c r="E184" s="16"/>
      <c r="F184" s="12">
        <f>F185</f>
        <v>124.2</v>
      </c>
      <c r="G184" s="73">
        <f t="shared" ref="G184:I185" si="85">G185</f>
        <v>104.977</v>
      </c>
      <c r="H184" s="58">
        <f t="shared" si="66"/>
        <v>84.522544283413851</v>
      </c>
      <c r="I184" s="73">
        <f t="shared" si="85"/>
        <v>19.222999999999999</v>
      </c>
    </row>
    <row r="185" spans="1:9" ht="22.5" hidden="1" x14ac:dyDescent="0.2">
      <c r="A185" s="1" t="s">
        <v>112</v>
      </c>
      <c r="B185" s="6">
        <v>5</v>
      </c>
      <c r="C185" s="6">
        <v>2</v>
      </c>
      <c r="D185" s="14" t="s">
        <v>151</v>
      </c>
      <c r="E185" s="16">
        <v>200</v>
      </c>
      <c r="F185" s="12">
        <f>F186</f>
        <v>124.2</v>
      </c>
      <c r="G185" s="73">
        <f t="shared" si="85"/>
        <v>104.977</v>
      </c>
      <c r="H185" s="58">
        <f t="shared" si="66"/>
        <v>84.522544283413851</v>
      </c>
      <c r="I185" s="73">
        <f t="shared" si="85"/>
        <v>19.222999999999999</v>
      </c>
    </row>
    <row r="186" spans="1:9" ht="52.5" hidden="1" customHeight="1" x14ac:dyDescent="0.2">
      <c r="A186" s="1" t="s">
        <v>35</v>
      </c>
      <c r="B186" s="6">
        <v>5</v>
      </c>
      <c r="C186" s="6">
        <v>2</v>
      </c>
      <c r="D186" s="14" t="s">
        <v>151</v>
      </c>
      <c r="E186" s="16">
        <v>240</v>
      </c>
      <c r="F186" s="12">
        <v>124.2</v>
      </c>
      <c r="G186" s="56">
        <v>104.977</v>
      </c>
      <c r="H186" s="58">
        <f t="shared" si="66"/>
        <v>84.522544283413851</v>
      </c>
      <c r="I186" s="78">
        <f>F186-G186</f>
        <v>19.222999999999999</v>
      </c>
    </row>
    <row r="187" spans="1:9" ht="28.5" hidden="1" customHeight="1" x14ac:dyDescent="0.2">
      <c r="A187" s="5" t="s">
        <v>50</v>
      </c>
      <c r="B187" s="6">
        <v>5</v>
      </c>
      <c r="C187" s="6">
        <v>2</v>
      </c>
      <c r="D187" s="14" t="s">
        <v>139</v>
      </c>
      <c r="E187" s="16" t="s">
        <v>33</v>
      </c>
      <c r="F187" s="12">
        <f>F188</f>
        <v>14.8</v>
      </c>
      <c r="G187" s="73">
        <f t="shared" ref="G187:I190" si="86">G188</f>
        <v>13</v>
      </c>
      <c r="H187" s="58">
        <f t="shared" si="66"/>
        <v>87.837837837837824</v>
      </c>
      <c r="I187" s="73">
        <f t="shared" si="86"/>
        <v>1.8000000000000007</v>
      </c>
    </row>
    <row r="188" spans="1:9" ht="33.75" hidden="1" customHeight="1" x14ac:dyDescent="0.2">
      <c r="A188" s="5" t="s">
        <v>96</v>
      </c>
      <c r="B188" s="6">
        <v>5</v>
      </c>
      <c r="C188" s="6">
        <v>2</v>
      </c>
      <c r="D188" s="14" t="s">
        <v>140</v>
      </c>
      <c r="E188" s="16" t="s">
        <v>33</v>
      </c>
      <c r="F188" s="12">
        <f>F189</f>
        <v>14.8</v>
      </c>
      <c r="G188" s="73">
        <f t="shared" si="86"/>
        <v>13</v>
      </c>
      <c r="H188" s="58">
        <f t="shared" si="66"/>
        <v>87.837837837837824</v>
      </c>
      <c r="I188" s="73">
        <f t="shared" si="86"/>
        <v>1.8000000000000007</v>
      </c>
    </row>
    <row r="189" spans="1:9" ht="33.75" hidden="1" customHeight="1" x14ac:dyDescent="0.2">
      <c r="A189" s="5" t="s">
        <v>97</v>
      </c>
      <c r="B189" s="6">
        <v>5</v>
      </c>
      <c r="C189" s="6">
        <v>2</v>
      </c>
      <c r="D189" s="14" t="s">
        <v>141</v>
      </c>
      <c r="E189" s="16"/>
      <c r="F189" s="12">
        <f>F190</f>
        <v>14.8</v>
      </c>
      <c r="G189" s="73">
        <f t="shared" si="86"/>
        <v>13</v>
      </c>
      <c r="H189" s="58">
        <f t="shared" si="66"/>
        <v>87.837837837837824</v>
      </c>
      <c r="I189" s="73">
        <f t="shared" si="86"/>
        <v>1.8000000000000007</v>
      </c>
    </row>
    <row r="190" spans="1:9" ht="22.5" hidden="1" customHeight="1" x14ac:dyDescent="0.2">
      <c r="A190" s="1" t="s">
        <v>112</v>
      </c>
      <c r="B190" s="6">
        <v>5</v>
      </c>
      <c r="C190" s="6">
        <v>2</v>
      </c>
      <c r="D190" s="14" t="s">
        <v>141</v>
      </c>
      <c r="E190" s="16" t="s">
        <v>34</v>
      </c>
      <c r="F190" s="12">
        <f>F191</f>
        <v>14.8</v>
      </c>
      <c r="G190" s="73">
        <f t="shared" si="86"/>
        <v>13</v>
      </c>
      <c r="H190" s="58">
        <f t="shared" si="66"/>
        <v>87.837837837837824</v>
      </c>
      <c r="I190" s="73">
        <f t="shared" si="86"/>
        <v>1.8000000000000007</v>
      </c>
    </row>
    <row r="191" spans="1:9" ht="22.5" hidden="1" x14ac:dyDescent="0.2">
      <c r="A191" s="1" t="s">
        <v>35</v>
      </c>
      <c r="B191" s="6">
        <v>5</v>
      </c>
      <c r="C191" s="6">
        <v>2</v>
      </c>
      <c r="D191" s="14" t="s">
        <v>141</v>
      </c>
      <c r="E191" s="16" t="s">
        <v>36</v>
      </c>
      <c r="F191" s="12">
        <v>14.8</v>
      </c>
      <c r="G191" s="56">
        <v>13</v>
      </c>
      <c r="H191" s="58">
        <f t="shared" si="66"/>
        <v>87.837837837837824</v>
      </c>
      <c r="I191" s="78">
        <f>F191-G191</f>
        <v>1.8000000000000007</v>
      </c>
    </row>
    <row r="192" spans="1:9" ht="24" hidden="1" customHeight="1" x14ac:dyDescent="0.2">
      <c r="A192" s="5" t="s">
        <v>74</v>
      </c>
      <c r="B192" s="6">
        <v>5</v>
      </c>
      <c r="C192" s="6">
        <v>2</v>
      </c>
      <c r="D192" s="14" t="s">
        <v>142</v>
      </c>
      <c r="E192" s="16" t="s">
        <v>33</v>
      </c>
      <c r="F192" s="12">
        <f>F193</f>
        <v>40</v>
      </c>
      <c r="G192" s="73">
        <f t="shared" ref="G192:I195" si="87">G193</f>
        <v>40</v>
      </c>
      <c r="H192" s="58">
        <f t="shared" si="66"/>
        <v>100</v>
      </c>
      <c r="I192" s="73">
        <f t="shared" si="87"/>
        <v>0</v>
      </c>
    </row>
    <row r="193" spans="1:9" ht="27.75" hidden="1" customHeight="1" x14ac:dyDescent="0.2">
      <c r="A193" s="5" t="s">
        <v>98</v>
      </c>
      <c r="B193" s="6">
        <v>5</v>
      </c>
      <c r="C193" s="6">
        <v>2</v>
      </c>
      <c r="D193" s="14" t="s">
        <v>143</v>
      </c>
      <c r="E193" s="16" t="s">
        <v>33</v>
      </c>
      <c r="F193" s="12">
        <f>F194</f>
        <v>40</v>
      </c>
      <c r="G193" s="73">
        <f t="shared" si="87"/>
        <v>40</v>
      </c>
      <c r="H193" s="58">
        <f t="shared" si="66"/>
        <v>100</v>
      </c>
      <c r="I193" s="73">
        <f t="shared" si="87"/>
        <v>0</v>
      </c>
    </row>
    <row r="194" spans="1:9" ht="27.75" hidden="1" customHeight="1" x14ac:dyDescent="0.2">
      <c r="A194" s="5" t="s">
        <v>64</v>
      </c>
      <c r="B194" s="6">
        <v>5</v>
      </c>
      <c r="C194" s="6">
        <v>2</v>
      </c>
      <c r="D194" s="14" t="s">
        <v>144</v>
      </c>
      <c r="E194" s="16"/>
      <c r="F194" s="12">
        <f>F195</f>
        <v>40</v>
      </c>
      <c r="G194" s="73">
        <f t="shared" si="87"/>
        <v>40</v>
      </c>
      <c r="H194" s="58">
        <f t="shared" si="66"/>
        <v>100</v>
      </c>
      <c r="I194" s="73">
        <f t="shared" si="87"/>
        <v>0</v>
      </c>
    </row>
    <row r="195" spans="1:9" ht="22.5" hidden="1" customHeight="1" x14ac:dyDescent="0.2">
      <c r="A195" s="1" t="s">
        <v>112</v>
      </c>
      <c r="B195" s="6">
        <v>5</v>
      </c>
      <c r="C195" s="6">
        <v>2</v>
      </c>
      <c r="D195" s="14" t="s">
        <v>144</v>
      </c>
      <c r="E195" s="16" t="s">
        <v>34</v>
      </c>
      <c r="F195" s="12">
        <f>F196</f>
        <v>40</v>
      </c>
      <c r="G195" s="73">
        <f t="shared" si="87"/>
        <v>40</v>
      </c>
      <c r="H195" s="58">
        <f t="shared" si="66"/>
        <v>100</v>
      </c>
      <c r="I195" s="73">
        <f t="shared" si="87"/>
        <v>0</v>
      </c>
    </row>
    <row r="196" spans="1:9" ht="22.5" hidden="1" x14ac:dyDescent="0.2">
      <c r="A196" s="1" t="s">
        <v>35</v>
      </c>
      <c r="B196" s="6">
        <v>5</v>
      </c>
      <c r="C196" s="6">
        <v>2</v>
      </c>
      <c r="D196" s="14" t="s">
        <v>144</v>
      </c>
      <c r="E196" s="16" t="s">
        <v>36</v>
      </c>
      <c r="F196" s="12">
        <v>40</v>
      </c>
      <c r="G196" s="56">
        <v>40</v>
      </c>
      <c r="H196" s="58">
        <f t="shared" si="66"/>
        <v>100</v>
      </c>
      <c r="I196" s="78">
        <f>F196-G196</f>
        <v>0</v>
      </c>
    </row>
    <row r="197" spans="1:9" ht="11.25" hidden="1" customHeight="1" x14ac:dyDescent="0.2">
      <c r="A197" s="2" t="s">
        <v>17</v>
      </c>
      <c r="B197" s="6">
        <v>5</v>
      </c>
      <c r="C197" s="6">
        <v>3</v>
      </c>
      <c r="D197" s="14" t="s">
        <v>33</v>
      </c>
      <c r="E197" s="16" t="s">
        <v>33</v>
      </c>
      <c r="F197" s="12">
        <f>F198</f>
        <v>2198</v>
      </c>
      <c r="G197" s="12">
        <f>G198</f>
        <v>2019.7230000000002</v>
      </c>
      <c r="H197" s="58">
        <f t="shared" si="66"/>
        <v>91.88912647861693</v>
      </c>
      <c r="I197" s="12">
        <f t="shared" ref="I197" si="88">I198</f>
        <v>178.27699999999999</v>
      </c>
    </row>
    <row r="198" spans="1:9" ht="22.5" hidden="1" customHeight="1" x14ac:dyDescent="0.2">
      <c r="A198" s="5" t="s">
        <v>171</v>
      </c>
      <c r="B198" s="6">
        <v>5</v>
      </c>
      <c r="C198" s="6">
        <v>3</v>
      </c>
      <c r="D198" s="14">
        <v>2400000000</v>
      </c>
      <c r="E198" s="16" t="s">
        <v>33</v>
      </c>
      <c r="F198" s="12">
        <f>F199+F209+F213</f>
        <v>2198</v>
      </c>
      <c r="G198" s="73">
        <f t="shared" ref="G198" si="89">G199+G209+G213</f>
        <v>2019.7230000000002</v>
      </c>
      <c r="H198" s="58">
        <f t="shared" si="66"/>
        <v>91.88912647861693</v>
      </c>
      <c r="I198" s="73">
        <f t="shared" ref="I198" si="90">I199+I209+I213</f>
        <v>178.27699999999999</v>
      </c>
    </row>
    <row r="199" spans="1:9" ht="23.25" hidden="1" customHeight="1" x14ac:dyDescent="0.2">
      <c r="A199" s="5" t="s">
        <v>75</v>
      </c>
      <c r="B199" s="6">
        <v>5</v>
      </c>
      <c r="C199" s="6">
        <v>3</v>
      </c>
      <c r="D199" s="14">
        <v>2400100000</v>
      </c>
      <c r="E199" s="16" t="s">
        <v>33</v>
      </c>
      <c r="F199" s="12">
        <f>F206+F200+F203</f>
        <v>1599</v>
      </c>
      <c r="G199" s="73">
        <f>G206+G200+G203</f>
        <v>1594.4180000000001</v>
      </c>
      <c r="H199" s="58">
        <f t="shared" si="66"/>
        <v>99.713445903689816</v>
      </c>
      <c r="I199" s="73">
        <f t="shared" ref="I199" si="91">I206+I200+I203</f>
        <v>4.5819999999999936</v>
      </c>
    </row>
    <row r="200" spans="1:9" ht="23.25" hidden="1" customHeight="1" x14ac:dyDescent="0.2">
      <c r="A200" s="5" t="s">
        <v>179</v>
      </c>
      <c r="B200" s="6">
        <v>5</v>
      </c>
      <c r="C200" s="6">
        <v>3</v>
      </c>
      <c r="D200" s="14" t="s">
        <v>176</v>
      </c>
      <c r="E200" s="16"/>
      <c r="F200" s="12">
        <f t="shared" ref="F200:I201" si="92">F201</f>
        <v>500</v>
      </c>
      <c r="G200" s="73">
        <f t="shared" si="92"/>
        <v>500</v>
      </c>
      <c r="H200" s="58">
        <f t="shared" si="66"/>
        <v>100</v>
      </c>
      <c r="I200" s="73">
        <f t="shared" si="92"/>
        <v>0</v>
      </c>
    </row>
    <row r="201" spans="1:9" ht="23.25" hidden="1" customHeight="1" x14ac:dyDescent="0.2">
      <c r="A201" s="1" t="s">
        <v>112</v>
      </c>
      <c r="B201" s="6">
        <v>5</v>
      </c>
      <c r="C201" s="6">
        <v>3</v>
      </c>
      <c r="D201" s="14" t="s">
        <v>176</v>
      </c>
      <c r="E201" s="16">
        <v>200</v>
      </c>
      <c r="F201" s="12">
        <f t="shared" si="92"/>
        <v>500</v>
      </c>
      <c r="G201" s="73">
        <f t="shared" si="92"/>
        <v>500</v>
      </c>
      <c r="H201" s="58">
        <f t="shared" si="66"/>
        <v>100</v>
      </c>
      <c r="I201" s="73">
        <f t="shared" si="92"/>
        <v>0</v>
      </c>
    </row>
    <row r="202" spans="1:9" ht="23.25" hidden="1" customHeight="1" x14ac:dyDescent="0.2">
      <c r="A202" s="1" t="s">
        <v>35</v>
      </c>
      <c r="B202" s="6">
        <v>5</v>
      </c>
      <c r="C202" s="6">
        <v>3</v>
      </c>
      <c r="D202" s="14" t="s">
        <v>176</v>
      </c>
      <c r="E202" s="16">
        <v>240</v>
      </c>
      <c r="F202" s="12">
        <v>500</v>
      </c>
      <c r="G202" s="73">
        <v>500</v>
      </c>
      <c r="H202" s="58">
        <f t="shared" si="66"/>
        <v>100</v>
      </c>
      <c r="I202" s="78">
        <f>F202-G202</f>
        <v>0</v>
      </c>
    </row>
    <row r="203" spans="1:9" ht="23.25" hidden="1" customHeight="1" x14ac:dyDescent="0.2">
      <c r="A203" s="5" t="s">
        <v>178</v>
      </c>
      <c r="B203" s="6">
        <v>5</v>
      </c>
      <c r="C203" s="6">
        <v>3</v>
      </c>
      <c r="D203" s="14" t="s">
        <v>177</v>
      </c>
      <c r="E203" s="16"/>
      <c r="F203" s="12">
        <f t="shared" ref="F203:I204" si="93">F204</f>
        <v>500</v>
      </c>
      <c r="G203" s="73">
        <f t="shared" si="93"/>
        <v>500</v>
      </c>
      <c r="H203" s="58">
        <f t="shared" si="66"/>
        <v>100</v>
      </c>
      <c r="I203" s="73">
        <f t="shared" si="93"/>
        <v>0</v>
      </c>
    </row>
    <row r="204" spans="1:9" ht="23.25" hidden="1" customHeight="1" x14ac:dyDescent="0.2">
      <c r="A204" s="1" t="s">
        <v>112</v>
      </c>
      <c r="B204" s="6">
        <v>5</v>
      </c>
      <c r="C204" s="6">
        <v>3</v>
      </c>
      <c r="D204" s="14" t="s">
        <v>177</v>
      </c>
      <c r="E204" s="16">
        <v>200</v>
      </c>
      <c r="F204" s="12">
        <f t="shared" si="93"/>
        <v>500</v>
      </c>
      <c r="G204" s="73">
        <f t="shared" si="93"/>
        <v>500</v>
      </c>
      <c r="H204" s="58">
        <f t="shared" si="66"/>
        <v>100</v>
      </c>
      <c r="I204" s="73">
        <f t="shared" si="93"/>
        <v>0</v>
      </c>
    </row>
    <row r="205" spans="1:9" ht="23.25" hidden="1" customHeight="1" x14ac:dyDescent="0.2">
      <c r="A205" s="1" t="s">
        <v>35</v>
      </c>
      <c r="B205" s="6">
        <v>5</v>
      </c>
      <c r="C205" s="6">
        <v>3</v>
      </c>
      <c r="D205" s="14" t="s">
        <v>177</v>
      </c>
      <c r="E205" s="16">
        <v>240</v>
      </c>
      <c r="F205" s="12">
        <v>500</v>
      </c>
      <c r="G205" s="73">
        <v>500</v>
      </c>
      <c r="H205" s="58">
        <f t="shared" si="66"/>
        <v>100</v>
      </c>
      <c r="I205" s="78">
        <f>F205-G205</f>
        <v>0</v>
      </c>
    </row>
    <row r="206" spans="1:9" ht="27.75" hidden="1" customHeight="1" x14ac:dyDescent="0.2">
      <c r="A206" s="5" t="s">
        <v>64</v>
      </c>
      <c r="B206" s="6">
        <v>5</v>
      </c>
      <c r="C206" s="6">
        <v>3</v>
      </c>
      <c r="D206" s="14">
        <v>2400199990</v>
      </c>
      <c r="E206" s="16"/>
      <c r="F206" s="12">
        <f>F207</f>
        <v>599</v>
      </c>
      <c r="G206" s="73">
        <f t="shared" ref="G206:I207" si="94">G207</f>
        <v>594.41800000000001</v>
      </c>
      <c r="H206" s="58">
        <f t="shared" si="66"/>
        <v>99.235058430717856</v>
      </c>
      <c r="I206" s="73">
        <f t="shared" si="94"/>
        <v>4.5819999999999936</v>
      </c>
    </row>
    <row r="207" spans="1:9" ht="22.5" hidden="1" customHeight="1" x14ac:dyDescent="0.2">
      <c r="A207" s="1" t="s">
        <v>112</v>
      </c>
      <c r="B207" s="6">
        <v>5</v>
      </c>
      <c r="C207" s="6">
        <v>3</v>
      </c>
      <c r="D207" s="14">
        <v>2400199990</v>
      </c>
      <c r="E207" s="16" t="s">
        <v>34</v>
      </c>
      <c r="F207" s="12">
        <f>F208</f>
        <v>599</v>
      </c>
      <c r="G207" s="73">
        <f t="shared" si="94"/>
        <v>594.41800000000001</v>
      </c>
      <c r="H207" s="58">
        <f t="shared" ref="H207:H252" si="95">G207/F207*100</f>
        <v>99.235058430717856</v>
      </c>
      <c r="I207" s="73">
        <f t="shared" si="94"/>
        <v>4.5819999999999936</v>
      </c>
    </row>
    <row r="208" spans="1:9" ht="22.5" hidden="1" x14ac:dyDescent="0.2">
      <c r="A208" s="1" t="s">
        <v>35</v>
      </c>
      <c r="B208" s="6">
        <v>5</v>
      </c>
      <c r="C208" s="6">
        <v>3</v>
      </c>
      <c r="D208" s="14">
        <v>2400199990</v>
      </c>
      <c r="E208" s="16" t="s">
        <v>36</v>
      </c>
      <c r="F208" s="12">
        <v>599</v>
      </c>
      <c r="G208" s="56">
        <v>594.41800000000001</v>
      </c>
      <c r="H208" s="58">
        <f t="shared" si="95"/>
        <v>99.235058430717856</v>
      </c>
      <c r="I208" s="78">
        <f>F208-G208</f>
        <v>4.5819999999999936</v>
      </c>
    </row>
    <row r="209" spans="1:9" ht="35.25" hidden="1" customHeight="1" x14ac:dyDescent="0.2">
      <c r="A209" s="5" t="s">
        <v>76</v>
      </c>
      <c r="B209" s="6">
        <v>5</v>
      </c>
      <c r="C209" s="6">
        <v>3</v>
      </c>
      <c r="D209" s="14">
        <v>2400200000</v>
      </c>
      <c r="E209" s="16" t="s">
        <v>33</v>
      </c>
      <c r="F209" s="12">
        <f>F210</f>
        <v>50</v>
      </c>
      <c r="G209" s="73">
        <f t="shared" ref="G209:I211" si="96">G210</f>
        <v>0</v>
      </c>
      <c r="H209" s="58">
        <f t="shared" si="95"/>
        <v>0</v>
      </c>
      <c r="I209" s="73">
        <f t="shared" si="96"/>
        <v>50</v>
      </c>
    </row>
    <row r="210" spans="1:9" ht="25.5" hidden="1" customHeight="1" x14ac:dyDescent="0.2">
      <c r="A210" s="5" t="s">
        <v>64</v>
      </c>
      <c r="B210" s="6">
        <v>5</v>
      </c>
      <c r="C210" s="6">
        <v>3</v>
      </c>
      <c r="D210" s="14">
        <v>2400299990</v>
      </c>
      <c r="E210" s="16"/>
      <c r="F210" s="12">
        <f>F211</f>
        <v>50</v>
      </c>
      <c r="G210" s="73">
        <f t="shared" si="96"/>
        <v>0</v>
      </c>
      <c r="H210" s="58">
        <f t="shared" si="95"/>
        <v>0</v>
      </c>
      <c r="I210" s="73">
        <f t="shared" si="96"/>
        <v>50</v>
      </c>
    </row>
    <row r="211" spans="1:9" ht="22.5" hidden="1" customHeight="1" x14ac:dyDescent="0.2">
      <c r="A211" s="1" t="s">
        <v>112</v>
      </c>
      <c r="B211" s="6">
        <v>5</v>
      </c>
      <c r="C211" s="6">
        <v>3</v>
      </c>
      <c r="D211" s="14">
        <v>2400299990</v>
      </c>
      <c r="E211" s="16">
        <v>200</v>
      </c>
      <c r="F211" s="12">
        <f>F212</f>
        <v>50</v>
      </c>
      <c r="G211" s="73">
        <f t="shared" si="96"/>
        <v>0</v>
      </c>
      <c r="H211" s="58">
        <f t="shared" si="95"/>
        <v>0</v>
      </c>
      <c r="I211" s="73">
        <f t="shared" si="96"/>
        <v>50</v>
      </c>
    </row>
    <row r="212" spans="1:9" ht="22.5" hidden="1" x14ac:dyDescent="0.2">
      <c r="A212" s="1" t="s">
        <v>35</v>
      </c>
      <c r="B212" s="6">
        <v>5</v>
      </c>
      <c r="C212" s="6">
        <v>3</v>
      </c>
      <c r="D212" s="14">
        <v>2400299990</v>
      </c>
      <c r="E212" s="16">
        <v>240</v>
      </c>
      <c r="F212" s="12">
        <v>50</v>
      </c>
      <c r="G212" s="56">
        <v>0</v>
      </c>
      <c r="H212" s="58">
        <f t="shared" si="95"/>
        <v>0</v>
      </c>
      <c r="I212" s="78">
        <f>F212-G212</f>
        <v>50</v>
      </c>
    </row>
    <row r="213" spans="1:9" ht="22.5" hidden="1" customHeight="1" x14ac:dyDescent="0.2">
      <c r="A213" s="1" t="s">
        <v>147</v>
      </c>
      <c r="B213" s="6">
        <v>5</v>
      </c>
      <c r="C213" s="6">
        <v>3</v>
      </c>
      <c r="D213" s="14" t="s">
        <v>145</v>
      </c>
      <c r="E213" s="16"/>
      <c r="F213" s="12">
        <f>F214</f>
        <v>549</v>
      </c>
      <c r="G213" s="73">
        <f t="shared" ref="G213:I215" si="97">G214</f>
        <v>425.30500000000001</v>
      </c>
      <c r="H213" s="58">
        <f t="shared" si="95"/>
        <v>77.469034608378877</v>
      </c>
      <c r="I213" s="73">
        <f t="shared" si="97"/>
        <v>123.69499999999999</v>
      </c>
    </row>
    <row r="214" spans="1:9" ht="22.5" hidden="1" customHeight="1" x14ac:dyDescent="0.2">
      <c r="A214" s="1" t="s">
        <v>64</v>
      </c>
      <c r="B214" s="6">
        <v>5</v>
      </c>
      <c r="C214" s="6">
        <v>3</v>
      </c>
      <c r="D214" s="14" t="s">
        <v>146</v>
      </c>
      <c r="E214" s="16"/>
      <c r="F214" s="12">
        <f>F215</f>
        <v>549</v>
      </c>
      <c r="G214" s="73">
        <f t="shared" si="97"/>
        <v>425.30500000000001</v>
      </c>
      <c r="H214" s="58">
        <f t="shared" si="95"/>
        <v>77.469034608378877</v>
      </c>
      <c r="I214" s="73">
        <f t="shared" si="97"/>
        <v>123.69499999999999</v>
      </c>
    </row>
    <row r="215" spans="1:9" ht="22.5" hidden="1" customHeight="1" x14ac:dyDescent="0.2">
      <c r="A215" s="1" t="s">
        <v>112</v>
      </c>
      <c r="B215" s="6">
        <v>5</v>
      </c>
      <c r="C215" s="6">
        <v>3</v>
      </c>
      <c r="D215" s="14" t="s">
        <v>146</v>
      </c>
      <c r="E215" s="16" t="s">
        <v>34</v>
      </c>
      <c r="F215" s="12">
        <f>F216</f>
        <v>549</v>
      </c>
      <c r="G215" s="73">
        <f t="shared" si="97"/>
        <v>425.30500000000001</v>
      </c>
      <c r="H215" s="58">
        <f t="shared" si="95"/>
        <v>77.469034608378877</v>
      </c>
      <c r="I215" s="73">
        <f t="shared" si="97"/>
        <v>123.69499999999999</v>
      </c>
    </row>
    <row r="216" spans="1:9" ht="22.5" hidden="1" x14ac:dyDescent="0.2">
      <c r="A216" s="1" t="s">
        <v>35</v>
      </c>
      <c r="B216" s="6">
        <v>5</v>
      </c>
      <c r="C216" s="6">
        <v>3</v>
      </c>
      <c r="D216" s="14" t="s">
        <v>146</v>
      </c>
      <c r="E216" s="16" t="s">
        <v>36</v>
      </c>
      <c r="F216" s="12">
        <v>549</v>
      </c>
      <c r="G216" s="56">
        <v>425.30500000000001</v>
      </c>
      <c r="H216" s="58">
        <f t="shared" si="95"/>
        <v>77.469034608378877</v>
      </c>
      <c r="I216" s="78">
        <f>F216-G216</f>
        <v>123.69499999999999</v>
      </c>
    </row>
    <row r="217" spans="1:9" ht="11.25" hidden="1" customHeight="1" x14ac:dyDescent="0.2">
      <c r="A217" s="2" t="s">
        <v>25</v>
      </c>
      <c r="B217" s="6">
        <v>8</v>
      </c>
      <c r="C217" s="6">
        <v>0</v>
      </c>
      <c r="D217" s="14" t="s">
        <v>33</v>
      </c>
      <c r="E217" s="16" t="s">
        <v>33</v>
      </c>
      <c r="F217" s="12">
        <f>F218</f>
        <v>3164.9880000000003</v>
      </c>
      <c r="G217" s="73">
        <f t="shared" ref="G217:I218" si="98">G218</f>
        <v>2945.1000000000004</v>
      </c>
      <c r="H217" s="58">
        <f t="shared" si="95"/>
        <v>93.052485507054058</v>
      </c>
      <c r="I217" s="73">
        <f t="shared" si="98"/>
        <v>219.88799999999992</v>
      </c>
    </row>
    <row r="218" spans="1:9" ht="11.25" hidden="1" customHeight="1" x14ac:dyDescent="0.2">
      <c r="A218" s="2" t="s">
        <v>18</v>
      </c>
      <c r="B218" s="6">
        <v>8</v>
      </c>
      <c r="C218" s="6">
        <v>1</v>
      </c>
      <c r="D218" s="14" t="s">
        <v>33</v>
      </c>
      <c r="E218" s="16" t="s">
        <v>33</v>
      </c>
      <c r="F218" s="12">
        <f>F219</f>
        <v>3164.9880000000003</v>
      </c>
      <c r="G218" s="73">
        <f t="shared" si="98"/>
        <v>2945.1000000000004</v>
      </c>
      <c r="H218" s="58">
        <f t="shared" si="95"/>
        <v>93.052485507054058</v>
      </c>
      <c r="I218" s="73">
        <f t="shared" si="98"/>
        <v>219.88799999999992</v>
      </c>
    </row>
    <row r="219" spans="1:9" ht="22.5" hidden="1" customHeight="1" x14ac:dyDescent="0.2">
      <c r="A219" s="5" t="s">
        <v>172</v>
      </c>
      <c r="B219" s="6">
        <v>8</v>
      </c>
      <c r="C219" s="6">
        <v>1</v>
      </c>
      <c r="D219" s="14" t="s">
        <v>119</v>
      </c>
      <c r="E219" s="16" t="s">
        <v>33</v>
      </c>
      <c r="F219" s="12">
        <f>F220+F233</f>
        <v>3164.9880000000003</v>
      </c>
      <c r="G219" s="73">
        <f>G220+G233</f>
        <v>2945.1000000000004</v>
      </c>
      <c r="H219" s="58">
        <f t="shared" si="95"/>
        <v>93.052485507054058</v>
      </c>
      <c r="I219" s="73">
        <f t="shared" ref="I219" si="99">I220+I233</f>
        <v>219.88799999999992</v>
      </c>
    </row>
    <row r="220" spans="1:9" ht="42" hidden="1" customHeight="1" x14ac:dyDescent="0.2">
      <c r="A220" s="5" t="s">
        <v>77</v>
      </c>
      <c r="B220" s="6">
        <v>8</v>
      </c>
      <c r="C220" s="6">
        <v>1</v>
      </c>
      <c r="D220" s="14" t="s">
        <v>120</v>
      </c>
      <c r="E220" s="16" t="s">
        <v>33</v>
      </c>
      <c r="F220" s="12">
        <f>F221</f>
        <v>1714.4880000000001</v>
      </c>
      <c r="G220" s="73">
        <f t="shared" ref="G220:I220" si="100">G221</f>
        <v>1606.9</v>
      </c>
      <c r="H220" s="58">
        <f t="shared" si="95"/>
        <v>93.724773810023748</v>
      </c>
      <c r="I220" s="73">
        <f t="shared" si="100"/>
        <v>107.58800000000002</v>
      </c>
    </row>
    <row r="221" spans="1:9" ht="30" hidden="1" customHeight="1" x14ac:dyDescent="0.2">
      <c r="A221" s="5" t="s">
        <v>78</v>
      </c>
      <c r="B221" s="6">
        <v>8</v>
      </c>
      <c r="C221" s="6">
        <v>1</v>
      </c>
      <c r="D221" s="14" t="s">
        <v>121</v>
      </c>
      <c r="E221" s="16"/>
      <c r="F221" s="12">
        <f>F222+F227+F230</f>
        <v>1714.4880000000001</v>
      </c>
      <c r="G221" s="73">
        <f t="shared" ref="G221" si="101">G222+G227+G230</f>
        <v>1606.9</v>
      </c>
      <c r="H221" s="58">
        <f t="shared" si="95"/>
        <v>93.724773810023748</v>
      </c>
      <c r="I221" s="73">
        <f t="shared" ref="I221" si="102">I222+I227+I230</f>
        <v>107.58800000000002</v>
      </c>
    </row>
    <row r="222" spans="1:9" ht="37.5" hidden="1" customHeight="1" x14ac:dyDescent="0.2">
      <c r="A222" s="5" t="s">
        <v>61</v>
      </c>
      <c r="B222" s="6">
        <v>8</v>
      </c>
      <c r="C222" s="6">
        <v>1</v>
      </c>
      <c r="D222" s="14" t="s">
        <v>122</v>
      </c>
      <c r="E222" s="16" t="s">
        <v>33</v>
      </c>
      <c r="F222" s="12">
        <f>F223+F225</f>
        <v>1575.9880000000001</v>
      </c>
      <c r="G222" s="73">
        <f t="shared" ref="G222" si="103">G223+G225</f>
        <v>1468.4</v>
      </c>
      <c r="H222" s="58">
        <f t="shared" si="95"/>
        <v>93.173298273844722</v>
      </c>
      <c r="I222" s="73">
        <f t="shared" ref="I222" si="104">I223+I225</f>
        <v>107.58800000000002</v>
      </c>
    </row>
    <row r="223" spans="1:9" ht="45.75" hidden="1" customHeight="1" x14ac:dyDescent="0.2">
      <c r="A223" s="1" t="s">
        <v>37</v>
      </c>
      <c r="B223" s="6">
        <v>8</v>
      </c>
      <c r="C223" s="6">
        <v>1</v>
      </c>
      <c r="D223" s="14" t="s">
        <v>122</v>
      </c>
      <c r="E223" s="16" t="s">
        <v>38</v>
      </c>
      <c r="F223" s="12">
        <f>F224</f>
        <v>1288.7</v>
      </c>
      <c r="G223" s="73">
        <f t="shared" ref="G223:I223" si="105">G224</f>
        <v>1215.7</v>
      </c>
      <c r="H223" s="58">
        <f t="shared" si="95"/>
        <v>94.33537673624582</v>
      </c>
      <c r="I223" s="73">
        <f t="shared" si="105"/>
        <v>73</v>
      </c>
    </row>
    <row r="224" spans="1:9" ht="30" hidden="1" customHeight="1" x14ac:dyDescent="0.2">
      <c r="A224" s="1" t="s">
        <v>39</v>
      </c>
      <c r="B224" s="6">
        <v>8</v>
      </c>
      <c r="C224" s="6">
        <v>1</v>
      </c>
      <c r="D224" s="14" t="s">
        <v>122</v>
      </c>
      <c r="E224" s="16" t="s">
        <v>40</v>
      </c>
      <c r="F224" s="12">
        <v>1288.7</v>
      </c>
      <c r="G224" s="56">
        <v>1215.7</v>
      </c>
      <c r="H224" s="58">
        <f t="shared" si="95"/>
        <v>94.33537673624582</v>
      </c>
      <c r="I224" s="78">
        <f>F224-G224</f>
        <v>73</v>
      </c>
    </row>
    <row r="225" spans="1:9" ht="30" hidden="1" customHeight="1" x14ac:dyDescent="0.2">
      <c r="A225" s="1" t="s">
        <v>112</v>
      </c>
      <c r="B225" s="6">
        <v>8</v>
      </c>
      <c r="C225" s="6">
        <v>1</v>
      </c>
      <c r="D225" s="14" t="s">
        <v>122</v>
      </c>
      <c r="E225" s="16" t="s">
        <v>34</v>
      </c>
      <c r="F225" s="12">
        <f>F226</f>
        <v>287.28800000000001</v>
      </c>
      <c r="G225" s="73">
        <f t="shared" ref="G225:I225" si="106">G226</f>
        <v>252.7</v>
      </c>
      <c r="H225" s="58">
        <f t="shared" si="95"/>
        <v>87.960513491687777</v>
      </c>
      <c r="I225" s="73">
        <f t="shared" si="106"/>
        <v>34.588000000000022</v>
      </c>
    </row>
    <row r="226" spans="1:9" ht="30" hidden="1" customHeight="1" x14ac:dyDescent="0.2">
      <c r="A226" s="1" t="s">
        <v>35</v>
      </c>
      <c r="B226" s="6">
        <v>8</v>
      </c>
      <c r="C226" s="6">
        <v>1</v>
      </c>
      <c r="D226" s="14" t="s">
        <v>122</v>
      </c>
      <c r="E226" s="16" t="s">
        <v>36</v>
      </c>
      <c r="F226" s="12">
        <v>287.28800000000001</v>
      </c>
      <c r="G226" s="56">
        <v>252.7</v>
      </c>
      <c r="H226" s="58">
        <f t="shared" si="95"/>
        <v>87.960513491687777</v>
      </c>
      <c r="I226" s="78">
        <f>F226-G226</f>
        <v>34.588000000000022</v>
      </c>
    </row>
    <row r="227" spans="1:9" ht="51" hidden="1" customHeight="1" x14ac:dyDescent="0.2">
      <c r="A227" s="5" t="s">
        <v>79</v>
      </c>
      <c r="B227" s="6">
        <v>8</v>
      </c>
      <c r="C227" s="6">
        <v>1</v>
      </c>
      <c r="D227" s="14" t="s">
        <v>123</v>
      </c>
      <c r="E227" s="16"/>
      <c r="F227" s="12">
        <f>F228</f>
        <v>117.8</v>
      </c>
      <c r="G227" s="73">
        <f t="shared" ref="G227:I228" si="107">G228</f>
        <v>117.8</v>
      </c>
      <c r="H227" s="58">
        <f t="shared" si="95"/>
        <v>100</v>
      </c>
      <c r="I227" s="73">
        <f t="shared" si="107"/>
        <v>0</v>
      </c>
    </row>
    <row r="228" spans="1:9" ht="22.5" hidden="1" customHeight="1" x14ac:dyDescent="0.2">
      <c r="A228" s="1" t="s">
        <v>112</v>
      </c>
      <c r="B228" s="6">
        <v>8</v>
      </c>
      <c r="C228" s="6">
        <v>1</v>
      </c>
      <c r="D228" s="14" t="s">
        <v>123</v>
      </c>
      <c r="E228" s="16" t="s">
        <v>34</v>
      </c>
      <c r="F228" s="12">
        <f>F229</f>
        <v>117.8</v>
      </c>
      <c r="G228" s="73">
        <f t="shared" si="107"/>
        <v>117.8</v>
      </c>
      <c r="H228" s="58">
        <f t="shared" si="95"/>
        <v>100</v>
      </c>
      <c r="I228" s="73">
        <f t="shared" si="107"/>
        <v>0</v>
      </c>
    </row>
    <row r="229" spans="1:9" ht="22.5" hidden="1" x14ac:dyDescent="0.2">
      <c r="A229" s="1" t="s">
        <v>35</v>
      </c>
      <c r="B229" s="6">
        <v>8</v>
      </c>
      <c r="C229" s="6">
        <v>1</v>
      </c>
      <c r="D229" s="14" t="s">
        <v>123</v>
      </c>
      <c r="E229" s="16" t="s">
        <v>36</v>
      </c>
      <c r="F229" s="12">
        <v>117.8</v>
      </c>
      <c r="G229" s="56">
        <v>117.8</v>
      </c>
      <c r="H229" s="58">
        <f t="shared" si="95"/>
        <v>100</v>
      </c>
      <c r="I229" s="78">
        <f>F229-G229</f>
        <v>0</v>
      </c>
    </row>
    <row r="230" spans="1:9" ht="52.5" hidden="1" customHeight="1" x14ac:dyDescent="0.2">
      <c r="A230" s="1" t="s">
        <v>156</v>
      </c>
      <c r="B230" s="6">
        <v>8</v>
      </c>
      <c r="C230" s="6">
        <v>1</v>
      </c>
      <c r="D230" s="14" t="s">
        <v>155</v>
      </c>
      <c r="E230" s="16" t="s">
        <v>33</v>
      </c>
      <c r="F230" s="12">
        <f>F231</f>
        <v>20.7</v>
      </c>
      <c r="G230" s="73">
        <f t="shared" ref="G230:I231" si="108">G231</f>
        <v>20.7</v>
      </c>
      <c r="H230" s="58">
        <f t="shared" si="95"/>
        <v>100</v>
      </c>
      <c r="I230" s="73">
        <f t="shared" si="108"/>
        <v>0</v>
      </c>
    </row>
    <row r="231" spans="1:9" ht="22.5" hidden="1" x14ac:dyDescent="0.2">
      <c r="A231" s="1" t="s">
        <v>112</v>
      </c>
      <c r="B231" s="6">
        <v>8</v>
      </c>
      <c r="C231" s="6">
        <v>1</v>
      </c>
      <c r="D231" s="14" t="s">
        <v>155</v>
      </c>
      <c r="E231" s="16" t="s">
        <v>34</v>
      </c>
      <c r="F231" s="12">
        <f>F232</f>
        <v>20.7</v>
      </c>
      <c r="G231" s="73">
        <f t="shared" si="108"/>
        <v>20.7</v>
      </c>
      <c r="H231" s="58">
        <f t="shared" si="95"/>
        <v>100</v>
      </c>
      <c r="I231" s="73">
        <f t="shared" si="108"/>
        <v>0</v>
      </c>
    </row>
    <row r="232" spans="1:9" ht="22.5" hidden="1" x14ac:dyDescent="0.2">
      <c r="A232" s="1" t="s">
        <v>35</v>
      </c>
      <c r="B232" s="6">
        <v>8</v>
      </c>
      <c r="C232" s="6">
        <v>1</v>
      </c>
      <c r="D232" s="14" t="s">
        <v>155</v>
      </c>
      <c r="E232" s="16" t="s">
        <v>36</v>
      </c>
      <c r="F232" s="12">
        <v>20.7</v>
      </c>
      <c r="G232" s="56">
        <v>20.7</v>
      </c>
      <c r="H232" s="58">
        <f t="shared" si="95"/>
        <v>100</v>
      </c>
      <c r="I232" s="78">
        <f>F232-G232</f>
        <v>0</v>
      </c>
    </row>
    <row r="233" spans="1:9" ht="11.25" hidden="1" customHeight="1" x14ac:dyDescent="0.2">
      <c r="A233" s="5" t="s">
        <v>80</v>
      </c>
      <c r="B233" s="6">
        <v>8</v>
      </c>
      <c r="C233" s="6">
        <v>1</v>
      </c>
      <c r="D233" s="14" t="s">
        <v>124</v>
      </c>
      <c r="E233" s="16" t="s">
        <v>33</v>
      </c>
      <c r="F233" s="12">
        <f>F234</f>
        <v>1450.5</v>
      </c>
      <c r="G233" s="73">
        <f t="shared" ref="G233:I234" si="109">G234</f>
        <v>1338.2</v>
      </c>
      <c r="H233" s="58">
        <f t="shared" si="95"/>
        <v>92.257842123405723</v>
      </c>
      <c r="I233" s="73">
        <f t="shared" si="109"/>
        <v>112.2999999999999</v>
      </c>
    </row>
    <row r="234" spans="1:9" ht="26.25" hidden="1" customHeight="1" x14ac:dyDescent="0.2">
      <c r="A234" s="5" t="s">
        <v>81</v>
      </c>
      <c r="B234" s="6">
        <v>8</v>
      </c>
      <c r="C234" s="6">
        <v>1</v>
      </c>
      <c r="D234" s="14" t="s">
        <v>126</v>
      </c>
      <c r="E234" s="16" t="s">
        <v>33</v>
      </c>
      <c r="F234" s="12">
        <f>F235</f>
        <v>1450.5</v>
      </c>
      <c r="G234" s="73">
        <f t="shared" si="109"/>
        <v>1338.2</v>
      </c>
      <c r="H234" s="58">
        <f t="shared" si="95"/>
        <v>92.257842123405723</v>
      </c>
      <c r="I234" s="73">
        <f t="shared" si="109"/>
        <v>112.2999999999999</v>
      </c>
    </row>
    <row r="235" spans="1:9" ht="26.25" hidden="1" customHeight="1" x14ac:dyDescent="0.2">
      <c r="A235" s="5" t="s">
        <v>61</v>
      </c>
      <c r="B235" s="6">
        <v>8</v>
      </c>
      <c r="C235" s="6">
        <v>1</v>
      </c>
      <c r="D235" s="14" t="s">
        <v>125</v>
      </c>
      <c r="E235" s="16"/>
      <c r="F235" s="12">
        <f>F236+F238</f>
        <v>1450.5</v>
      </c>
      <c r="G235" s="73">
        <f t="shared" ref="G235" si="110">G236+G238</f>
        <v>1338.2</v>
      </c>
      <c r="H235" s="58">
        <f t="shared" si="95"/>
        <v>92.257842123405723</v>
      </c>
      <c r="I235" s="73">
        <f t="shared" ref="I235" si="111">I236+I238</f>
        <v>112.2999999999999</v>
      </c>
    </row>
    <row r="236" spans="1:9" ht="43.5" hidden="1" customHeight="1" x14ac:dyDescent="0.2">
      <c r="A236" s="1" t="s">
        <v>37</v>
      </c>
      <c r="B236" s="6">
        <v>8</v>
      </c>
      <c r="C236" s="6">
        <v>1</v>
      </c>
      <c r="D236" s="14" t="s">
        <v>125</v>
      </c>
      <c r="E236" s="16" t="s">
        <v>38</v>
      </c>
      <c r="F236" s="12">
        <f>F237</f>
        <v>217.5</v>
      </c>
      <c r="G236" s="73">
        <f t="shared" ref="G236:I236" si="112">G237</f>
        <v>191.3</v>
      </c>
      <c r="H236" s="58">
        <f t="shared" si="95"/>
        <v>87.954022988505756</v>
      </c>
      <c r="I236" s="73">
        <f t="shared" si="112"/>
        <v>26.199999999999989</v>
      </c>
    </row>
    <row r="237" spans="1:9" hidden="1" x14ac:dyDescent="0.2">
      <c r="A237" s="1" t="s">
        <v>39</v>
      </c>
      <c r="B237" s="6">
        <v>8</v>
      </c>
      <c r="C237" s="6">
        <v>1</v>
      </c>
      <c r="D237" s="14" t="s">
        <v>125</v>
      </c>
      <c r="E237" s="16" t="s">
        <v>40</v>
      </c>
      <c r="F237" s="12">
        <v>217.5</v>
      </c>
      <c r="G237" s="56">
        <v>191.3</v>
      </c>
      <c r="H237" s="58">
        <f t="shared" si="95"/>
        <v>87.954022988505756</v>
      </c>
      <c r="I237" s="78">
        <f>F237-G237</f>
        <v>26.199999999999989</v>
      </c>
    </row>
    <row r="238" spans="1:9" ht="22.5" hidden="1" customHeight="1" x14ac:dyDescent="0.2">
      <c r="A238" s="1" t="s">
        <v>112</v>
      </c>
      <c r="B238" s="6">
        <v>8</v>
      </c>
      <c r="C238" s="6">
        <v>1</v>
      </c>
      <c r="D238" s="14" t="s">
        <v>125</v>
      </c>
      <c r="E238" s="16" t="s">
        <v>34</v>
      </c>
      <c r="F238" s="12">
        <f>F239</f>
        <v>1233</v>
      </c>
      <c r="G238" s="73">
        <f t="shared" ref="G238:I238" si="113">G239</f>
        <v>1146.9000000000001</v>
      </c>
      <c r="H238" s="58">
        <f t="shared" si="95"/>
        <v>93.017031630170322</v>
      </c>
      <c r="I238" s="73">
        <f t="shared" si="113"/>
        <v>86.099999999999909</v>
      </c>
    </row>
    <row r="239" spans="1:9" ht="22.5" hidden="1" x14ac:dyDescent="0.2">
      <c r="A239" s="1" t="s">
        <v>35</v>
      </c>
      <c r="B239" s="6">
        <v>8</v>
      </c>
      <c r="C239" s="6">
        <v>1</v>
      </c>
      <c r="D239" s="14" t="s">
        <v>125</v>
      </c>
      <c r="E239" s="16" t="s">
        <v>36</v>
      </c>
      <c r="F239" s="12">
        <v>1233</v>
      </c>
      <c r="G239" s="56">
        <v>1146.9000000000001</v>
      </c>
      <c r="H239" s="58">
        <f t="shared" si="95"/>
        <v>93.017031630170322</v>
      </c>
      <c r="I239" s="78">
        <f>F239-G239</f>
        <v>86.099999999999909</v>
      </c>
    </row>
    <row r="240" spans="1:9" ht="11.25" hidden="1" customHeight="1" x14ac:dyDescent="0.2">
      <c r="A240" s="2" t="s">
        <v>26</v>
      </c>
      <c r="B240" s="6">
        <v>11</v>
      </c>
      <c r="C240" s="6">
        <v>0</v>
      </c>
      <c r="D240" s="14" t="s">
        <v>33</v>
      </c>
      <c r="E240" s="16" t="s">
        <v>33</v>
      </c>
      <c r="F240" s="12">
        <f>F241</f>
        <v>5459.7430000000004</v>
      </c>
      <c r="G240" s="73">
        <f t="shared" ref="G240:I244" si="114">G241</f>
        <v>4491.8669999999993</v>
      </c>
      <c r="H240" s="58">
        <f t="shared" si="95"/>
        <v>82.272498906999814</v>
      </c>
      <c r="I240" s="73">
        <f t="shared" si="114"/>
        <v>967.87600000000032</v>
      </c>
    </row>
    <row r="241" spans="1:9" ht="11.25" hidden="1" customHeight="1" x14ac:dyDescent="0.2">
      <c r="A241" s="2" t="s">
        <v>19</v>
      </c>
      <c r="B241" s="6">
        <v>11</v>
      </c>
      <c r="C241" s="6">
        <v>1</v>
      </c>
      <c r="D241" s="14" t="s">
        <v>33</v>
      </c>
      <c r="E241" s="16" t="s">
        <v>33</v>
      </c>
      <c r="F241" s="12">
        <f>F242</f>
        <v>5459.7430000000004</v>
      </c>
      <c r="G241" s="73">
        <f t="shared" si="114"/>
        <v>4491.8669999999993</v>
      </c>
      <c r="H241" s="58">
        <f t="shared" si="95"/>
        <v>82.272498906999814</v>
      </c>
      <c r="I241" s="73">
        <f t="shared" si="114"/>
        <v>967.87600000000032</v>
      </c>
    </row>
    <row r="242" spans="1:9" ht="30" hidden="1" customHeight="1" x14ac:dyDescent="0.2">
      <c r="A242" s="5" t="s">
        <v>173</v>
      </c>
      <c r="B242" s="6">
        <v>11</v>
      </c>
      <c r="C242" s="6">
        <v>1</v>
      </c>
      <c r="D242" s="14" t="s">
        <v>127</v>
      </c>
      <c r="E242" s="16" t="s">
        <v>33</v>
      </c>
      <c r="F242" s="12">
        <f>F243</f>
        <v>5459.7430000000004</v>
      </c>
      <c r="G242" s="73">
        <f t="shared" si="114"/>
        <v>4491.8669999999993</v>
      </c>
      <c r="H242" s="58">
        <f t="shared" si="95"/>
        <v>82.272498906999814</v>
      </c>
      <c r="I242" s="73">
        <f t="shared" si="114"/>
        <v>967.87600000000032</v>
      </c>
    </row>
    <row r="243" spans="1:9" ht="15" hidden="1" customHeight="1" x14ac:dyDescent="0.2">
      <c r="A243" s="5" t="s">
        <v>41</v>
      </c>
      <c r="B243" s="6">
        <v>11</v>
      </c>
      <c r="C243" s="6">
        <v>1</v>
      </c>
      <c r="D243" s="14" t="s">
        <v>128</v>
      </c>
      <c r="E243" s="16" t="s">
        <v>33</v>
      </c>
      <c r="F243" s="12">
        <f>F244</f>
        <v>5459.7430000000004</v>
      </c>
      <c r="G243" s="73">
        <f t="shared" si="114"/>
        <v>4491.8669999999993</v>
      </c>
      <c r="H243" s="58">
        <f t="shared" si="95"/>
        <v>82.272498906999814</v>
      </c>
      <c r="I243" s="73">
        <f t="shared" si="114"/>
        <v>967.87600000000032</v>
      </c>
    </row>
    <row r="244" spans="1:9" ht="31.5" hidden="1" customHeight="1" x14ac:dyDescent="0.2">
      <c r="A244" s="5" t="s">
        <v>82</v>
      </c>
      <c r="B244" s="6">
        <v>11</v>
      </c>
      <c r="C244" s="6">
        <v>1</v>
      </c>
      <c r="D244" s="14" t="s">
        <v>129</v>
      </c>
      <c r="E244" s="16"/>
      <c r="F244" s="12">
        <f>F245</f>
        <v>5459.7430000000004</v>
      </c>
      <c r="G244" s="73">
        <f t="shared" si="114"/>
        <v>4491.8669999999993</v>
      </c>
      <c r="H244" s="58">
        <f t="shared" si="95"/>
        <v>82.272498906999814</v>
      </c>
      <c r="I244" s="73">
        <f t="shared" si="114"/>
        <v>967.87600000000032</v>
      </c>
    </row>
    <row r="245" spans="1:9" ht="32.25" hidden="1" customHeight="1" x14ac:dyDescent="0.2">
      <c r="A245" s="5" t="s">
        <v>61</v>
      </c>
      <c r="B245" s="6">
        <v>11</v>
      </c>
      <c r="C245" s="6">
        <v>1</v>
      </c>
      <c r="D245" s="14" t="s">
        <v>130</v>
      </c>
      <c r="E245" s="16" t="s">
        <v>33</v>
      </c>
      <c r="F245" s="12">
        <f>F246+F248+F250</f>
        <v>5459.7430000000004</v>
      </c>
      <c r="G245" s="73">
        <f t="shared" ref="G245" si="115">G246+G248+G250</f>
        <v>4491.8669999999993</v>
      </c>
      <c r="H245" s="58">
        <f t="shared" si="95"/>
        <v>82.272498906999814</v>
      </c>
      <c r="I245" s="73">
        <f t="shared" ref="I245" si="116">I246+I248+I250</f>
        <v>967.87600000000032</v>
      </c>
    </row>
    <row r="246" spans="1:9" ht="45" hidden="1" customHeight="1" x14ac:dyDescent="0.2">
      <c r="A246" s="1" t="s">
        <v>37</v>
      </c>
      <c r="B246" s="6">
        <v>11</v>
      </c>
      <c r="C246" s="6">
        <v>1</v>
      </c>
      <c r="D246" s="14" t="s">
        <v>130</v>
      </c>
      <c r="E246" s="16" t="s">
        <v>38</v>
      </c>
      <c r="F246" s="12">
        <f>F247</f>
        <v>4081.8</v>
      </c>
      <c r="G246" s="73">
        <f t="shared" ref="G246:I246" si="117">G247</f>
        <v>3219.866</v>
      </c>
      <c r="H246" s="58">
        <f t="shared" si="95"/>
        <v>78.883482777206126</v>
      </c>
      <c r="I246" s="73">
        <f t="shared" si="117"/>
        <v>861.9340000000002</v>
      </c>
    </row>
    <row r="247" spans="1:9" hidden="1" x14ac:dyDescent="0.2">
      <c r="A247" s="1" t="s">
        <v>39</v>
      </c>
      <c r="B247" s="6">
        <v>11</v>
      </c>
      <c r="C247" s="6">
        <v>1</v>
      </c>
      <c r="D247" s="14" t="s">
        <v>130</v>
      </c>
      <c r="E247" s="16" t="s">
        <v>40</v>
      </c>
      <c r="F247" s="12">
        <v>4081.8</v>
      </c>
      <c r="G247" s="56">
        <v>3219.866</v>
      </c>
      <c r="H247" s="58">
        <f t="shared" si="95"/>
        <v>78.883482777206126</v>
      </c>
      <c r="I247" s="78">
        <f>F247-G247</f>
        <v>861.9340000000002</v>
      </c>
    </row>
    <row r="248" spans="1:9" ht="22.5" hidden="1" customHeight="1" x14ac:dyDescent="0.2">
      <c r="A248" s="1" t="s">
        <v>112</v>
      </c>
      <c r="B248" s="6">
        <v>11</v>
      </c>
      <c r="C248" s="6">
        <v>1</v>
      </c>
      <c r="D248" s="14" t="s">
        <v>130</v>
      </c>
      <c r="E248" s="16" t="s">
        <v>34</v>
      </c>
      <c r="F248" s="12">
        <f>F249</f>
        <v>1364.643</v>
      </c>
      <c r="G248" s="73">
        <f t="shared" ref="G248:I248" si="118">G249</f>
        <v>1263.0119999999999</v>
      </c>
      <c r="H248" s="58">
        <f t="shared" si="95"/>
        <v>92.552557701904448</v>
      </c>
      <c r="I248" s="73">
        <f t="shared" si="118"/>
        <v>101.63100000000009</v>
      </c>
    </row>
    <row r="249" spans="1:9" ht="22.5" hidden="1" x14ac:dyDescent="0.2">
      <c r="A249" s="1" t="s">
        <v>35</v>
      </c>
      <c r="B249" s="6">
        <v>11</v>
      </c>
      <c r="C249" s="6">
        <v>1</v>
      </c>
      <c r="D249" s="14" t="s">
        <v>130</v>
      </c>
      <c r="E249" s="16" t="s">
        <v>36</v>
      </c>
      <c r="F249" s="12">
        <v>1364.643</v>
      </c>
      <c r="G249" s="56">
        <v>1263.0119999999999</v>
      </c>
      <c r="H249" s="58">
        <f t="shared" si="95"/>
        <v>92.552557701904448</v>
      </c>
      <c r="I249" s="78">
        <f>F249-G249</f>
        <v>101.63100000000009</v>
      </c>
    </row>
    <row r="250" spans="1:9" ht="11.25" hidden="1" customHeight="1" x14ac:dyDescent="0.2">
      <c r="A250" s="1" t="s">
        <v>44</v>
      </c>
      <c r="B250" s="6">
        <v>11</v>
      </c>
      <c r="C250" s="6">
        <v>1</v>
      </c>
      <c r="D250" s="14" t="s">
        <v>130</v>
      </c>
      <c r="E250" s="16" t="s">
        <v>45</v>
      </c>
      <c r="F250" s="12">
        <f>F251</f>
        <v>13.3</v>
      </c>
      <c r="G250" s="73">
        <f t="shared" ref="G250:I250" si="119">G251</f>
        <v>8.9890000000000008</v>
      </c>
      <c r="H250" s="58">
        <f t="shared" si="95"/>
        <v>67.58646616541354</v>
      </c>
      <c r="I250" s="73">
        <f t="shared" si="119"/>
        <v>4.3109999999999999</v>
      </c>
    </row>
    <row r="251" spans="1:9" hidden="1" x14ac:dyDescent="0.2">
      <c r="A251" s="1" t="s">
        <v>46</v>
      </c>
      <c r="B251" s="6">
        <v>11</v>
      </c>
      <c r="C251" s="6">
        <v>1</v>
      </c>
      <c r="D251" s="14" t="s">
        <v>130</v>
      </c>
      <c r="E251" s="16" t="s">
        <v>47</v>
      </c>
      <c r="F251" s="12">
        <v>13.3</v>
      </c>
      <c r="G251" s="56">
        <v>8.9890000000000008</v>
      </c>
      <c r="H251" s="58">
        <f t="shared" si="95"/>
        <v>67.58646616541354</v>
      </c>
      <c r="I251" s="78">
        <f t="shared" ref="I251:I252" si="120">F251-G251</f>
        <v>4.3109999999999999</v>
      </c>
    </row>
    <row r="252" spans="1:9" ht="12" hidden="1" thickBot="1" x14ac:dyDescent="0.25">
      <c r="A252" s="26"/>
      <c r="B252" s="27"/>
      <c r="C252" s="27"/>
      <c r="D252" s="28"/>
      <c r="E252" s="48" t="s">
        <v>102</v>
      </c>
      <c r="F252" s="77">
        <f>F6+F99+F108+F140+F163+F217+F240</f>
        <v>32252.016000000003</v>
      </c>
      <c r="G252" s="76">
        <f>G6+G99+G108+G140+G163+G217+G240</f>
        <v>29697.716</v>
      </c>
      <c r="H252" s="58">
        <f t="shared" si="95"/>
        <v>92.080185003008793</v>
      </c>
      <c r="I252" s="80">
        <f t="shared" si="120"/>
        <v>2554.3000000000029</v>
      </c>
    </row>
    <row r="253" spans="1:9" ht="11.25" hidden="1" customHeight="1" x14ac:dyDescent="0.2">
      <c r="F253" s="29"/>
    </row>
    <row r="254" spans="1:9" x14ac:dyDescent="0.2">
      <c r="F254" s="23"/>
    </row>
    <row r="256" spans="1:9" x14ac:dyDescent="0.2">
      <c r="F256" s="23"/>
    </row>
  </sheetData>
  <autoFilter ref="A5:H253">
    <filterColumn colId="3">
      <filters>
        <filter val="1120000000"/>
        <filter val="1120200000"/>
        <filter val="1120299990"/>
      </filters>
    </filterColumn>
  </autoFilter>
  <mergeCells count="2">
    <mergeCell ref="G1:I1"/>
    <mergeCell ref="A2:I3"/>
  </mergeCells>
  <pageMargins left="0" right="0" top="0" bottom="0" header="0" footer="0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12"/>
  <sheetViews>
    <sheetView workbookViewId="0">
      <selection activeCell="S11" sqref="S11"/>
    </sheetView>
  </sheetViews>
  <sheetFormatPr defaultRowHeight="15" x14ac:dyDescent="0.25"/>
  <cols>
    <col min="1" max="1" width="9.140625" style="37"/>
    <col min="2" max="2" width="23" style="37" customWidth="1"/>
    <col min="3" max="3" width="48.42578125" style="37" customWidth="1"/>
    <col min="4" max="4" width="12.140625" style="37" customWidth="1"/>
    <col min="5" max="5" width="12.28515625" style="37" customWidth="1"/>
    <col min="6" max="6" width="12" style="37" customWidth="1"/>
    <col min="7" max="16384" width="9.140625" style="37"/>
  </cols>
  <sheetData>
    <row r="2" spans="1:6" ht="69.75" customHeight="1" x14ac:dyDescent="0.25">
      <c r="D2" s="90" t="s">
        <v>274</v>
      </c>
      <c r="E2" s="90"/>
      <c r="F2" s="90"/>
    </row>
    <row r="3" spans="1:6" x14ac:dyDescent="0.25">
      <c r="A3" s="93" t="s">
        <v>277</v>
      </c>
      <c r="B3" s="93"/>
      <c r="C3" s="93"/>
      <c r="D3" s="93"/>
    </row>
    <row r="4" spans="1:6" x14ac:dyDescent="0.25">
      <c r="D4" s="50" t="s">
        <v>23</v>
      </c>
    </row>
    <row r="5" spans="1:6" ht="101.25" x14ac:dyDescent="0.25">
      <c r="A5" s="51" t="s">
        <v>237</v>
      </c>
      <c r="B5" s="51" t="s">
        <v>238</v>
      </c>
      <c r="C5" s="52" t="s">
        <v>239</v>
      </c>
      <c r="D5" s="38" t="s">
        <v>273</v>
      </c>
      <c r="E5" s="49" t="s">
        <v>252</v>
      </c>
      <c r="F5" s="38" t="s">
        <v>251</v>
      </c>
    </row>
    <row r="6" spans="1:6" x14ac:dyDescent="0.25">
      <c r="A6" s="38">
        <v>1</v>
      </c>
      <c r="B6" s="38">
        <v>2</v>
      </c>
      <c r="C6" s="38">
        <v>3</v>
      </c>
      <c r="D6" s="53"/>
      <c r="E6" s="81"/>
      <c r="F6" s="81"/>
    </row>
    <row r="7" spans="1:6" ht="19.5" customHeight="1" x14ac:dyDescent="0.25">
      <c r="A7" s="38">
        <v>650</v>
      </c>
      <c r="B7" s="38" t="s">
        <v>240</v>
      </c>
      <c r="C7" s="54" t="s">
        <v>241</v>
      </c>
      <c r="D7" s="53"/>
      <c r="E7" s="81"/>
      <c r="F7" s="81"/>
    </row>
    <row r="8" spans="1:6" ht="27.75" customHeight="1" x14ac:dyDescent="0.25">
      <c r="A8" s="55" t="s">
        <v>20</v>
      </c>
      <c r="B8" s="38" t="s">
        <v>242</v>
      </c>
      <c r="C8" s="54" t="s">
        <v>243</v>
      </c>
      <c r="D8" s="56">
        <v>-915.8</v>
      </c>
      <c r="E8" s="84">
        <f>E10-E9</f>
        <v>-1521.9</v>
      </c>
      <c r="F8" s="83">
        <f>D8+E8</f>
        <v>-2437.6999999999998</v>
      </c>
    </row>
    <row r="9" spans="1:6" ht="21" customHeight="1" x14ac:dyDescent="0.25">
      <c r="A9" s="38">
        <v>650</v>
      </c>
      <c r="B9" s="38" t="s">
        <v>244</v>
      </c>
      <c r="C9" s="54" t="s">
        <v>245</v>
      </c>
      <c r="D9" s="56">
        <v>-2081.8000000000002</v>
      </c>
      <c r="E9" s="84">
        <v>4519.5</v>
      </c>
      <c r="F9" s="83">
        <f t="shared" ref="F9:F11" si="0">D9+E9</f>
        <v>2437.6999999999998</v>
      </c>
    </row>
    <row r="10" spans="1:6" ht="23.25" customHeight="1" x14ac:dyDescent="0.25">
      <c r="A10" s="38">
        <v>650</v>
      </c>
      <c r="B10" s="38" t="s">
        <v>246</v>
      </c>
      <c r="C10" s="57" t="s">
        <v>247</v>
      </c>
      <c r="D10" s="56">
        <v>2997.6</v>
      </c>
      <c r="E10" s="84">
        <v>2997.6</v>
      </c>
      <c r="F10" s="83">
        <f t="shared" si="0"/>
        <v>5995.2</v>
      </c>
    </row>
    <row r="11" spans="1:6" ht="24" customHeight="1" x14ac:dyDescent="0.25">
      <c r="A11" s="38"/>
      <c r="B11" s="38"/>
      <c r="C11" s="57" t="s">
        <v>248</v>
      </c>
      <c r="D11" s="49">
        <v>-915.8</v>
      </c>
      <c r="E11" s="84">
        <f>E8</f>
        <v>-1521.9</v>
      </c>
      <c r="F11" s="83">
        <f t="shared" si="0"/>
        <v>-2437.6999999999998</v>
      </c>
    </row>
    <row r="12" spans="1:6" x14ac:dyDescent="0.25">
      <c r="D12" s="82"/>
    </row>
  </sheetData>
  <mergeCells count="2">
    <mergeCell ref="A3:D3"/>
    <mergeCell ref="D2:F2"/>
  </mergeCells>
  <pageMargins left="3.937007874015748E-2" right="3.937007874015748E-2" top="0" bottom="0" header="0" footer="0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 </vt:lpstr>
      <vt:lpstr>расходы </vt:lpstr>
      <vt:lpstr>дефицит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2017-03-15T04:42:45Z</cp:lastPrinted>
  <dcterms:created xsi:type="dcterms:W3CDTF">2013-11-27T09:07:44Z</dcterms:created>
  <dcterms:modified xsi:type="dcterms:W3CDTF">2017-03-16T05:56:58Z</dcterms:modified>
</cp:coreProperties>
</file>