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90" windowWidth="14235" windowHeight="2865" tabRatio="996" activeTab="9"/>
  </bookViews>
  <sheets>
    <sheet name="расходы  2024" sheetId="57" r:id="rId1"/>
    <sheet name="программы 2024 " sheetId="58" r:id="rId2"/>
    <sheet name="разделы 2024" sheetId="32" r:id="rId3"/>
    <sheet name="расходы по структуре 2024" sheetId="56" r:id="rId4"/>
    <sheet name="ДФ 2024" sheetId="34" r:id="rId5"/>
    <sheet name="дефицит 2024" sheetId="19" r:id="rId6"/>
    <sheet name="Расходы 25-26" sheetId="59" r:id="rId7"/>
    <sheet name="Программы 25-26" sheetId="60" r:id="rId8"/>
    <sheet name="Расходы по структуре 25-26" sheetId="62" r:id="rId9"/>
    <sheet name="Полномочия 2024" sheetId="63" r:id="rId10"/>
  </sheets>
  <externalReferences>
    <externalReference r:id="rId11"/>
  </externalReferences>
  <definedNames>
    <definedName name="_xlnm._FilterDatabase" localSheetId="1" hidden="1">'программы 2024 '!$A$7:$D$189</definedName>
    <definedName name="_xlnm._FilterDatabase" localSheetId="2" hidden="1">'разделы 2024'!$A$8:$D$36</definedName>
    <definedName name="_xlnm._FilterDatabase" localSheetId="0" hidden="1">'расходы  2024'!$A$7:$F$247</definedName>
    <definedName name="_xlnm._FilterDatabase" localSheetId="3" hidden="1">'расходы по структуре 2024'!$A$7:$G$313</definedName>
    <definedName name="_xlnm.Print_Area" localSheetId="2">'разделы 2024'!$A$3:$D$36</definedName>
  </definedNames>
  <calcPr calcId="145621" iterateDelta="1E-4"/>
  <fileRecoveryPr autoRecover="0"/>
</workbook>
</file>

<file path=xl/calcChain.xml><?xml version="1.0" encoding="utf-8"?>
<calcChain xmlns="http://schemas.openxmlformats.org/spreadsheetml/2006/main">
  <c r="C11" i="63" l="1"/>
  <c r="H9" i="19" l="1"/>
  <c r="F9" i="19"/>
  <c r="H81" i="56" l="1"/>
  <c r="H11" i="19" l="1"/>
  <c r="H10" i="19"/>
  <c r="H12" i="19"/>
  <c r="F12" i="19"/>
  <c r="D12" i="19"/>
  <c r="E29" i="34" l="1"/>
  <c r="E22" i="34"/>
  <c r="E21" i="34"/>
  <c r="E20" i="34"/>
  <c r="D21" i="34"/>
  <c r="D20" i="34"/>
  <c r="D22" i="34"/>
  <c r="E16" i="34"/>
  <c r="E17" i="34"/>
  <c r="E18" i="34"/>
  <c r="E19" i="34"/>
  <c r="E15" i="34"/>
  <c r="E8" i="34"/>
  <c r="E7" i="34"/>
  <c r="I130" i="59" l="1"/>
  <c r="J130" i="59"/>
  <c r="K130" i="59"/>
  <c r="G130" i="59"/>
  <c r="H130" i="59"/>
  <c r="F130" i="59"/>
  <c r="G131" i="59"/>
  <c r="H131" i="59"/>
  <c r="I131" i="59"/>
  <c r="J131" i="59"/>
  <c r="K131" i="59"/>
  <c r="K136" i="59"/>
  <c r="K135" i="59" s="1"/>
  <c r="K134" i="59" s="1"/>
  <c r="I137" i="59"/>
  <c r="H136" i="59"/>
  <c r="G135" i="59"/>
  <c r="G134" i="59" s="1"/>
  <c r="H135" i="59"/>
  <c r="H134" i="59" s="1"/>
  <c r="I135" i="59"/>
  <c r="I134" i="59" s="1"/>
  <c r="J135" i="59"/>
  <c r="J134" i="59" s="1"/>
  <c r="F135" i="59"/>
  <c r="F134" i="59" s="1"/>
  <c r="K297" i="62"/>
  <c r="L297" i="62"/>
  <c r="H297" i="62"/>
  <c r="I297" i="62"/>
  <c r="H153" i="62"/>
  <c r="I153" i="62"/>
  <c r="J153" i="62"/>
  <c r="K153" i="62"/>
  <c r="L153" i="62"/>
  <c r="G153" i="62"/>
  <c r="L161" i="62"/>
  <c r="L162" i="62"/>
  <c r="I162" i="62"/>
  <c r="L163" i="62"/>
  <c r="I163" i="62"/>
  <c r="L160" i="62"/>
  <c r="L159" i="62" s="1"/>
  <c r="H161" i="62"/>
  <c r="H160" i="62" s="1"/>
  <c r="H159" i="62" s="1"/>
  <c r="J161" i="62"/>
  <c r="J160" i="62" s="1"/>
  <c r="J159" i="62" s="1"/>
  <c r="K161" i="62"/>
  <c r="K160" i="62" s="1"/>
  <c r="K159" i="62" s="1"/>
  <c r="G161" i="62"/>
  <c r="G160" i="62" s="1"/>
  <c r="G159" i="62" s="1"/>
  <c r="L296" i="62"/>
  <c r="I296" i="62"/>
  <c r="L294" i="62"/>
  <c r="K295" i="62"/>
  <c r="K294" i="62" s="1"/>
  <c r="L295" i="62"/>
  <c r="H295" i="62"/>
  <c r="H294" i="62" s="1"/>
  <c r="I295" i="62"/>
  <c r="I294" i="62" s="1"/>
  <c r="L293" i="62"/>
  <c r="I293" i="62"/>
  <c r="L292" i="62"/>
  <c r="I292" i="62"/>
  <c r="K291" i="62"/>
  <c r="K290" i="62" s="1"/>
  <c r="L291" i="62"/>
  <c r="L290" i="62" s="1"/>
  <c r="H291" i="62"/>
  <c r="H290" i="62" s="1"/>
  <c r="I291" i="62"/>
  <c r="I290" i="62" s="1"/>
  <c r="L289" i="62"/>
  <c r="I289" i="62"/>
  <c r="L288" i="62"/>
  <c r="I288" i="62"/>
  <c r="I286" i="62" s="1"/>
  <c r="I285" i="62" s="1"/>
  <c r="L287" i="62"/>
  <c r="I287" i="62"/>
  <c r="K286" i="62"/>
  <c r="K285" i="62" s="1"/>
  <c r="L286" i="62"/>
  <c r="L285" i="62" s="1"/>
  <c r="H286" i="62"/>
  <c r="H285" i="62" s="1"/>
  <c r="L278" i="62"/>
  <c r="L277" i="62" s="1"/>
  <c r="L276" i="62" s="1"/>
  <c r="L275" i="62" s="1"/>
  <c r="L274" i="62" s="1"/>
  <c r="I278" i="62"/>
  <c r="I277" i="62" s="1"/>
  <c r="I276" i="62" s="1"/>
  <c r="I275" i="62" s="1"/>
  <c r="I274" i="62" s="1"/>
  <c r="K277" i="62"/>
  <c r="K276" i="62" s="1"/>
  <c r="K275" i="62" s="1"/>
  <c r="K274" i="62" s="1"/>
  <c r="H277" i="62"/>
  <c r="H276" i="62" s="1"/>
  <c r="H275" i="62" s="1"/>
  <c r="H274" i="62" s="1"/>
  <c r="L273" i="62"/>
  <c r="L272" i="62" s="1"/>
  <c r="L271" i="62" s="1"/>
  <c r="I273" i="62"/>
  <c r="K272" i="62"/>
  <c r="K271" i="62" s="1"/>
  <c r="H272" i="62"/>
  <c r="H271" i="62" s="1"/>
  <c r="I272" i="62"/>
  <c r="I271" i="62" s="1"/>
  <c r="L270" i="62"/>
  <c r="L267" i="62" s="1"/>
  <c r="L266" i="62" s="1"/>
  <c r="I270" i="62"/>
  <c r="L269" i="62"/>
  <c r="I269" i="62"/>
  <c r="I267" i="62" s="1"/>
  <c r="I266" i="62" s="1"/>
  <c r="L268" i="62"/>
  <c r="I268" i="62"/>
  <c r="K267" i="62"/>
  <c r="K266" i="62" s="1"/>
  <c r="H267" i="62"/>
  <c r="H266" i="62" s="1"/>
  <c r="L263" i="62"/>
  <c r="L262" i="62" s="1"/>
  <c r="L261" i="62" s="1"/>
  <c r="L260" i="62" s="1"/>
  <c r="I263" i="62"/>
  <c r="K262" i="62"/>
  <c r="K261" i="62" s="1"/>
  <c r="K260" i="62" s="1"/>
  <c r="H262" i="62"/>
  <c r="H261" i="62" s="1"/>
  <c r="H260" i="62" s="1"/>
  <c r="I262" i="62"/>
  <c r="I261" i="62" s="1"/>
  <c r="I260" i="62" s="1"/>
  <c r="L259" i="62"/>
  <c r="I259" i="62"/>
  <c r="L257" i="62"/>
  <c r="L256" i="62" s="1"/>
  <c r="K258" i="62"/>
  <c r="K257" i="62" s="1"/>
  <c r="K256" i="62" s="1"/>
  <c r="L258" i="62"/>
  <c r="H258" i="62"/>
  <c r="H257" i="62" s="1"/>
  <c r="H256" i="62" s="1"/>
  <c r="I258" i="62"/>
  <c r="I257" i="62" s="1"/>
  <c r="I256" i="62" s="1"/>
  <c r="L250" i="62"/>
  <c r="I250" i="62"/>
  <c r="L248" i="62"/>
  <c r="L247" i="62" s="1"/>
  <c r="L246" i="62" s="1"/>
  <c r="L245" i="62" s="1"/>
  <c r="L244" i="62" s="1"/>
  <c r="L243" i="62" s="1"/>
  <c r="L242" i="62" s="1"/>
  <c r="K249" i="62"/>
  <c r="K248" i="62" s="1"/>
  <c r="K247" i="62" s="1"/>
  <c r="K246" i="62" s="1"/>
  <c r="K245" i="62" s="1"/>
  <c r="K244" i="62" s="1"/>
  <c r="K243" i="62" s="1"/>
  <c r="K242" i="62" s="1"/>
  <c r="L249" i="62"/>
  <c r="H249" i="62"/>
  <c r="H248" i="62" s="1"/>
  <c r="H247" i="62" s="1"/>
  <c r="H246" i="62" s="1"/>
  <c r="H245" i="62" s="1"/>
  <c r="H244" i="62" s="1"/>
  <c r="H243" i="62" s="1"/>
  <c r="H242" i="62" s="1"/>
  <c r="I249" i="62"/>
  <c r="I248" i="62" s="1"/>
  <c r="I247" i="62" s="1"/>
  <c r="I246" i="62" s="1"/>
  <c r="I245" i="62" s="1"/>
  <c r="I244" i="62" s="1"/>
  <c r="I243" i="62" s="1"/>
  <c r="I242" i="62" s="1"/>
  <c r="L241" i="62"/>
  <c r="L240" i="62" s="1"/>
  <c r="L239" i="62" s="1"/>
  <c r="L238" i="62" s="1"/>
  <c r="L237" i="62" s="1"/>
  <c r="I241" i="62"/>
  <c r="K239" i="62"/>
  <c r="K238" i="62" s="1"/>
  <c r="K237" i="62" s="1"/>
  <c r="K240" i="62"/>
  <c r="H240" i="62"/>
  <c r="H239" i="62" s="1"/>
  <c r="H238" i="62" s="1"/>
  <c r="H237" i="62" s="1"/>
  <c r="I240" i="62"/>
  <c r="I239" i="62" s="1"/>
  <c r="I238" i="62" s="1"/>
  <c r="I237" i="62" s="1"/>
  <c r="L236" i="62"/>
  <c r="L235" i="62" s="1"/>
  <c r="L234" i="62" s="1"/>
  <c r="L233" i="62" s="1"/>
  <c r="L232" i="62" s="1"/>
  <c r="I236" i="62"/>
  <c r="I235" i="62" s="1"/>
  <c r="I234" i="62" s="1"/>
  <c r="I233" i="62" s="1"/>
  <c r="I232" i="62" s="1"/>
  <c r="K235" i="62"/>
  <c r="K234" i="62" s="1"/>
  <c r="K233" i="62" s="1"/>
  <c r="K232" i="62" s="1"/>
  <c r="H235" i="62"/>
  <c r="H234" i="62" s="1"/>
  <c r="H233" i="62" s="1"/>
  <c r="H232" i="62" s="1"/>
  <c r="L231" i="62"/>
  <c r="L230" i="62" s="1"/>
  <c r="L229" i="62" s="1"/>
  <c r="L228" i="62" s="1"/>
  <c r="L227" i="62" s="1"/>
  <c r="I231" i="62"/>
  <c r="I230" i="62" s="1"/>
  <c r="I229" i="62" s="1"/>
  <c r="I228" i="62" s="1"/>
  <c r="I227" i="62" s="1"/>
  <c r="K230" i="62"/>
  <c r="K229" i="62" s="1"/>
  <c r="K228" i="62" s="1"/>
  <c r="K227" i="62" s="1"/>
  <c r="H230" i="62"/>
  <c r="H229" i="62" s="1"/>
  <c r="H228" i="62" s="1"/>
  <c r="H227" i="62" s="1"/>
  <c r="L223" i="62"/>
  <c r="I223" i="62"/>
  <c r="I222" i="62" s="1"/>
  <c r="I221" i="62" s="1"/>
  <c r="I220" i="62" s="1"/>
  <c r="I219" i="62" s="1"/>
  <c r="L221" i="62"/>
  <c r="L220" i="62" s="1"/>
  <c r="L219" i="62" s="1"/>
  <c r="K222" i="62"/>
  <c r="K221" i="62" s="1"/>
  <c r="K220" i="62" s="1"/>
  <c r="K219" i="62" s="1"/>
  <c r="L222" i="62"/>
  <c r="H222" i="62"/>
  <c r="H221" i="62" s="1"/>
  <c r="H220" i="62" s="1"/>
  <c r="H219" i="62" s="1"/>
  <c r="L218" i="62"/>
  <c r="L217" i="62" s="1"/>
  <c r="L216" i="62" s="1"/>
  <c r="L215" i="62" s="1"/>
  <c r="I218" i="62"/>
  <c r="K217" i="62"/>
  <c r="K216" i="62" s="1"/>
  <c r="K215" i="62" s="1"/>
  <c r="H216" i="62"/>
  <c r="H215" i="62" s="1"/>
  <c r="H217" i="62"/>
  <c r="I217" i="62"/>
  <c r="I216" i="62" s="1"/>
  <c r="I215" i="62" s="1"/>
  <c r="L214" i="62"/>
  <c r="I214" i="62"/>
  <c r="K213" i="62"/>
  <c r="K212" i="62" s="1"/>
  <c r="K211" i="62" s="1"/>
  <c r="L213" i="62"/>
  <c r="L212" i="62" s="1"/>
  <c r="L211" i="62" s="1"/>
  <c r="H213" i="62"/>
  <c r="H212" i="62" s="1"/>
  <c r="H211" i="62" s="1"/>
  <c r="I213" i="62"/>
  <c r="I212" i="62" s="1"/>
  <c r="I211" i="62" s="1"/>
  <c r="L206" i="62"/>
  <c r="I206" i="62"/>
  <c r="K205" i="62"/>
  <c r="K204" i="62" s="1"/>
  <c r="K203" i="62" s="1"/>
  <c r="K202" i="62" s="1"/>
  <c r="K201" i="62" s="1"/>
  <c r="K200" i="62" s="1"/>
  <c r="K199" i="62" s="1"/>
  <c r="L205" i="62"/>
  <c r="L204" i="62" s="1"/>
  <c r="L203" i="62" s="1"/>
  <c r="L202" i="62" s="1"/>
  <c r="L201" i="62" s="1"/>
  <c r="L200" i="62" s="1"/>
  <c r="L199" i="62" s="1"/>
  <c r="H205" i="62"/>
  <c r="H204" i="62" s="1"/>
  <c r="H203" i="62" s="1"/>
  <c r="H202" i="62" s="1"/>
  <c r="H201" i="62" s="1"/>
  <c r="H200" i="62" s="1"/>
  <c r="H199" i="62" s="1"/>
  <c r="I205" i="62"/>
  <c r="I204" i="62" s="1"/>
  <c r="I203" i="62" s="1"/>
  <c r="I202" i="62" s="1"/>
  <c r="I201" i="62" s="1"/>
  <c r="I200" i="62" s="1"/>
  <c r="I199" i="62" s="1"/>
  <c r="L197" i="62"/>
  <c r="I197" i="62"/>
  <c r="L195" i="62"/>
  <c r="K196" i="62"/>
  <c r="K195" i="62" s="1"/>
  <c r="L196" i="62"/>
  <c r="H196" i="62"/>
  <c r="H195" i="62" s="1"/>
  <c r="I196" i="62"/>
  <c r="I195" i="62" s="1"/>
  <c r="L194" i="62"/>
  <c r="I194" i="62"/>
  <c r="I193" i="62" s="1"/>
  <c r="I192" i="62" s="1"/>
  <c r="K193" i="62"/>
  <c r="K192" i="62" s="1"/>
  <c r="L193" i="62"/>
  <c r="L192" i="62" s="1"/>
  <c r="H193" i="62"/>
  <c r="H192" i="62" s="1"/>
  <c r="L191" i="62"/>
  <c r="I191" i="62"/>
  <c r="I190" i="62" s="1"/>
  <c r="I189" i="62" s="1"/>
  <c r="L189" i="62"/>
  <c r="K190" i="62"/>
  <c r="K189" i="62" s="1"/>
  <c r="L190" i="62"/>
  <c r="H190" i="62"/>
  <c r="H189" i="62" s="1"/>
  <c r="L184" i="62"/>
  <c r="L183" i="62" s="1"/>
  <c r="L182" i="62" s="1"/>
  <c r="L181" i="62" s="1"/>
  <c r="L180" i="62" s="1"/>
  <c r="L179" i="62" s="1"/>
  <c r="L178" i="62" s="1"/>
  <c r="L177" i="62" s="1"/>
  <c r="I184" i="62"/>
  <c r="I183" i="62" s="1"/>
  <c r="I182" i="62" s="1"/>
  <c r="I181" i="62" s="1"/>
  <c r="I180" i="62" s="1"/>
  <c r="I179" i="62" s="1"/>
  <c r="I178" i="62" s="1"/>
  <c r="I177" i="62" s="1"/>
  <c r="K183" i="62"/>
  <c r="K182" i="62" s="1"/>
  <c r="K181" i="62" s="1"/>
  <c r="K180" i="62" s="1"/>
  <c r="K179" i="62" s="1"/>
  <c r="K178" i="62" s="1"/>
  <c r="K177" i="62" s="1"/>
  <c r="H183" i="62"/>
  <c r="H182" i="62" s="1"/>
  <c r="H181" i="62" s="1"/>
  <c r="H180" i="62" s="1"/>
  <c r="H179" i="62" s="1"/>
  <c r="H178" i="62" s="1"/>
  <c r="H177" i="62" s="1"/>
  <c r="L176" i="62"/>
  <c r="L175" i="62" s="1"/>
  <c r="L174" i="62" s="1"/>
  <c r="L173" i="62" s="1"/>
  <c r="L172" i="62" s="1"/>
  <c r="L171" i="62" s="1"/>
  <c r="L170" i="62" s="1"/>
  <c r="L169" i="62" s="1"/>
  <c r="I176" i="62"/>
  <c r="K175" i="62"/>
  <c r="K174" i="62" s="1"/>
  <c r="K173" i="62" s="1"/>
  <c r="K172" i="62" s="1"/>
  <c r="K171" i="62" s="1"/>
  <c r="K170" i="62" s="1"/>
  <c r="K169" i="62" s="1"/>
  <c r="H175" i="62"/>
  <c r="H174" i="62" s="1"/>
  <c r="H173" i="62" s="1"/>
  <c r="H172" i="62" s="1"/>
  <c r="H171" i="62" s="1"/>
  <c r="H170" i="62" s="1"/>
  <c r="H169" i="62" s="1"/>
  <c r="I175" i="62"/>
  <c r="I174" i="62" s="1"/>
  <c r="I173" i="62" s="1"/>
  <c r="I172" i="62" s="1"/>
  <c r="I171" i="62" s="1"/>
  <c r="I170" i="62" s="1"/>
  <c r="I169" i="62" s="1"/>
  <c r="L168" i="62"/>
  <c r="I168" i="62"/>
  <c r="I166" i="62" s="1"/>
  <c r="I165" i="62" s="1"/>
  <c r="I164" i="62" s="1"/>
  <c r="L167" i="62"/>
  <c r="I167" i="62"/>
  <c r="K166" i="62"/>
  <c r="K165" i="62" s="1"/>
  <c r="K164" i="62" s="1"/>
  <c r="L166" i="62"/>
  <c r="L165" i="62" s="1"/>
  <c r="L164" i="62" s="1"/>
  <c r="H165" i="62"/>
  <c r="H164" i="62" s="1"/>
  <c r="H166" i="62"/>
  <c r="L158" i="62"/>
  <c r="L156" i="62" s="1"/>
  <c r="L155" i="62" s="1"/>
  <c r="L154" i="62" s="1"/>
  <c r="I158" i="62"/>
  <c r="L157" i="62"/>
  <c r="I157" i="62"/>
  <c r="K156" i="62"/>
  <c r="K155" i="62" s="1"/>
  <c r="K154" i="62" s="1"/>
  <c r="H156" i="62"/>
  <c r="H155" i="62" s="1"/>
  <c r="H154" i="62" s="1"/>
  <c r="I156" i="62"/>
  <c r="I155" i="62" s="1"/>
  <c r="I154" i="62" s="1"/>
  <c r="L148" i="62"/>
  <c r="I148" i="62"/>
  <c r="L146" i="62"/>
  <c r="L145" i="62" s="1"/>
  <c r="L144" i="62" s="1"/>
  <c r="K147" i="62"/>
  <c r="K146" i="62" s="1"/>
  <c r="K145" i="62" s="1"/>
  <c r="K144" i="62" s="1"/>
  <c r="L147" i="62"/>
  <c r="H147" i="62"/>
  <c r="H146" i="62" s="1"/>
  <c r="H145" i="62" s="1"/>
  <c r="H144" i="62" s="1"/>
  <c r="I147" i="62"/>
  <c r="I146" i="62" s="1"/>
  <c r="I145" i="62" s="1"/>
  <c r="I144" i="62" s="1"/>
  <c r="L143" i="62"/>
  <c r="I143" i="62"/>
  <c r="I142" i="62" s="1"/>
  <c r="I141" i="62" s="1"/>
  <c r="I140" i="62" s="1"/>
  <c r="K142" i="62"/>
  <c r="K141" i="62" s="1"/>
  <c r="K140" i="62" s="1"/>
  <c r="L142" i="62"/>
  <c r="L141" i="62" s="1"/>
  <c r="L140" i="62" s="1"/>
  <c r="H142" i="62"/>
  <c r="H141" i="62" s="1"/>
  <c r="H140" i="62" s="1"/>
  <c r="L139" i="62"/>
  <c r="I139" i="62"/>
  <c r="I138" i="62" s="1"/>
  <c r="I137" i="62" s="1"/>
  <c r="I136" i="62" s="1"/>
  <c r="K138" i="62"/>
  <c r="K137" i="62" s="1"/>
  <c r="K136" i="62" s="1"/>
  <c r="L138" i="62"/>
  <c r="L137" i="62" s="1"/>
  <c r="L136" i="62" s="1"/>
  <c r="H138" i="62"/>
  <c r="H137" i="62" s="1"/>
  <c r="H136" i="62" s="1"/>
  <c r="L131" i="62"/>
  <c r="I131" i="62"/>
  <c r="I130" i="62" s="1"/>
  <c r="I129" i="62" s="1"/>
  <c r="I128" i="62" s="1"/>
  <c r="I127" i="62" s="1"/>
  <c r="K130" i="62"/>
  <c r="K129" i="62" s="1"/>
  <c r="K128" i="62" s="1"/>
  <c r="K127" i="62" s="1"/>
  <c r="L130" i="62"/>
  <c r="L129" i="62" s="1"/>
  <c r="L128" i="62" s="1"/>
  <c r="L127" i="62" s="1"/>
  <c r="H130" i="62"/>
  <c r="H129" i="62" s="1"/>
  <c r="H128" i="62" s="1"/>
  <c r="H127" i="62" s="1"/>
  <c r="L126" i="62"/>
  <c r="L125" i="62" s="1"/>
  <c r="L124" i="62" s="1"/>
  <c r="L123" i="62" s="1"/>
  <c r="L122" i="62" s="1"/>
  <c r="L121" i="62" s="1"/>
  <c r="I126" i="62"/>
  <c r="K125" i="62"/>
  <c r="K124" i="62" s="1"/>
  <c r="K123" i="62" s="1"/>
  <c r="K122" i="62" s="1"/>
  <c r="K121" i="62" s="1"/>
  <c r="H125" i="62"/>
  <c r="H124" i="62" s="1"/>
  <c r="H123" i="62" s="1"/>
  <c r="H122" i="62" s="1"/>
  <c r="H121" i="62" s="1"/>
  <c r="I125" i="62"/>
  <c r="I124" i="62" s="1"/>
  <c r="I123" i="62" s="1"/>
  <c r="I122" i="62" s="1"/>
  <c r="I121" i="62" s="1"/>
  <c r="L118" i="62"/>
  <c r="I118" i="62"/>
  <c r="K117" i="62"/>
  <c r="K116" i="62" s="1"/>
  <c r="K115" i="62" s="1"/>
  <c r="K114" i="62" s="1"/>
  <c r="K113" i="62" s="1"/>
  <c r="K112" i="62" s="1"/>
  <c r="K111" i="62" s="1"/>
  <c r="L117" i="62"/>
  <c r="L116" i="62" s="1"/>
  <c r="L115" i="62" s="1"/>
  <c r="L114" i="62" s="1"/>
  <c r="L113" i="62" s="1"/>
  <c r="L112" i="62" s="1"/>
  <c r="L111" i="62" s="1"/>
  <c r="H117" i="62"/>
  <c r="H116" i="62" s="1"/>
  <c r="H115" i="62" s="1"/>
  <c r="H114" i="62" s="1"/>
  <c r="H113" i="62" s="1"/>
  <c r="H112" i="62" s="1"/>
  <c r="H111" i="62" s="1"/>
  <c r="I117" i="62"/>
  <c r="I116" i="62" s="1"/>
  <c r="I115" i="62" s="1"/>
  <c r="I114" i="62" s="1"/>
  <c r="I113" i="62" s="1"/>
  <c r="I112" i="62" s="1"/>
  <c r="I111" i="62" s="1"/>
  <c r="L109" i="62"/>
  <c r="L107" i="62" s="1"/>
  <c r="L106" i="62" s="1"/>
  <c r="L105" i="62" s="1"/>
  <c r="L104" i="62" s="1"/>
  <c r="L103" i="62" s="1"/>
  <c r="L102" i="62" s="1"/>
  <c r="L101" i="62" s="1"/>
  <c r="I109" i="62"/>
  <c r="L108" i="62"/>
  <c r="I108" i="62"/>
  <c r="I107" i="62" s="1"/>
  <c r="I106" i="62" s="1"/>
  <c r="I105" i="62" s="1"/>
  <c r="I104" i="62" s="1"/>
  <c r="I103" i="62" s="1"/>
  <c r="I102" i="62" s="1"/>
  <c r="I101" i="62" s="1"/>
  <c r="K107" i="62"/>
  <c r="K106" i="62" s="1"/>
  <c r="K105" i="62" s="1"/>
  <c r="K104" i="62" s="1"/>
  <c r="K103" i="62" s="1"/>
  <c r="K102" i="62" s="1"/>
  <c r="K101" i="62" s="1"/>
  <c r="H107" i="62"/>
  <c r="H106" i="62" s="1"/>
  <c r="H105" i="62" s="1"/>
  <c r="H104" i="62" s="1"/>
  <c r="H103" i="62" s="1"/>
  <c r="H102" i="62" s="1"/>
  <c r="H101" i="62" s="1"/>
  <c r="L100" i="62"/>
  <c r="I100" i="62"/>
  <c r="I99" i="62" s="1"/>
  <c r="I98" i="62" s="1"/>
  <c r="I97" i="62" s="1"/>
  <c r="I96" i="62" s="1"/>
  <c r="I95" i="62" s="1"/>
  <c r="I94" i="62" s="1"/>
  <c r="K99" i="62"/>
  <c r="K98" i="62" s="1"/>
  <c r="K97" i="62" s="1"/>
  <c r="K96" i="62" s="1"/>
  <c r="K95" i="62" s="1"/>
  <c r="K94" i="62" s="1"/>
  <c r="L99" i="62"/>
  <c r="L98" i="62" s="1"/>
  <c r="L97" i="62" s="1"/>
  <c r="L96" i="62" s="1"/>
  <c r="L95" i="62" s="1"/>
  <c r="L94" i="62" s="1"/>
  <c r="H99" i="62"/>
  <c r="H98" i="62" s="1"/>
  <c r="H97" i="62" s="1"/>
  <c r="H96" i="62" s="1"/>
  <c r="H95" i="62" s="1"/>
  <c r="H94" i="62" s="1"/>
  <c r="L93" i="62"/>
  <c r="I93" i="62"/>
  <c r="L91" i="62"/>
  <c r="L90" i="62" s="1"/>
  <c r="L89" i="62" s="1"/>
  <c r="L88" i="62" s="1"/>
  <c r="L87" i="62" s="1"/>
  <c r="K92" i="62"/>
  <c r="K91" i="62" s="1"/>
  <c r="K90" i="62" s="1"/>
  <c r="K89" i="62" s="1"/>
  <c r="K88" i="62" s="1"/>
  <c r="K87" i="62" s="1"/>
  <c r="L92" i="62"/>
  <c r="H92" i="62"/>
  <c r="H91" i="62" s="1"/>
  <c r="H90" i="62" s="1"/>
  <c r="H89" i="62" s="1"/>
  <c r="H88" i="62" s="1"/>
  <c r="H87" i="62" s="1"/>
  <c r="I92" i="62"/>
  <c r="I91" i="62" s="1"/>
  <c r="I90" i="62" s="1"/>
  <c r="I89" i="62" s="1"/>
  <c r="I88" i="62" s="1"/>
  <c r="I87" i="62" s="1"/>
  <c r="L86" i="62"/>
  <c r="I86" i="62"/>
  <c r="L84" i="62"/>
  <c r="K85" i="62"/>
  <c r="K84" i="62" s="1"/>
  <c r="L85" i="62"/>
  <c r="H85" i="62"/>
  <c r="H84" i="62" s="1"/>
  <c r="I85" i="62"/>
  <c r="I84" i="62" s="1"/>
  <c r="L83" i="62"/>
  <c r="I83" i="62"/>
  <c r="I82" i="62" s="1"/>
  <c r="I81" i="62" s="1"/>
  <c r="K82" i="62"/>
  <c r="K81" i="62" s="1"/>
  <c r="L82" i="62"/>
  <c r="L81" i="62" s="1"/>
  <c r="H82" i="62"/>
  <c r="H81" i="62" s="1"/>
  <c r="L76" i="62"/>
  <c r="L75" i="62" s="1"/>
  <c r="L74" i="62" s="1"/>
  <c r="L73" i="62" s="1"/>
  <c r="I76" i="62"/>
  <c r="I75" i="62" s="1"/>
  <c r="I74" i="62" s="1"/>
  <c r="I73" i="62" s="1"/>
  <c r="K75" i="62"/>
  <c r="K74" i="62" s="1"/>
  <c r="K73" i="62" s="1"/>
  <c r="H75" i="62"/>
  <c r="H74" i="62" s="1"/>
  <c r="H73" i="62" s="1"/>
  <c r="L72" i="62"/>
  <c r="L71" i="62" s="1"/>
  <c r="L70" i="62" s="1"/>
  <c r="I72" i="62"/>
  <c r="I71" i="62" s="1"/>
  <c r="I70" i="62" s="1"/>
  <c r="K71" i="62"/>
  <c r="K70" i="62" s="1"/>
  <c r="H71" i="62"/>
  <c r="H70" i="62" s="1"/>
  <c r="G71" i="62"/>
  <c r="G70" i="62" s="1"/>
  <c r="L69" i="62"/>
  <c r="I69" i="62"/>
  <c r="I68" i="62" s="1"/>
  <c r="I67" i="62" s="1"/>
  <c r="K68" i="62"/>
  <c r="K67" i="62" s="1"/>
  <c r="L68" i="62"/>
  <c r="L67" i="62" s="1"/>
  <c r="H68" i="62"/>
  <c r="H67" i="62" s="1"/>
  <c r="L66" i="62"/>
  <c r="I66" i="62"/>
  <c r="L65" i="62"/>
  <c r="I65" i="62"/>
  <c r="L64" i="62"/>
  <c r="I64" i="62"/>
  <c r="K63" i="62"/>
  <c r="K62" i="62" s="1"/>
  <c r="H63" i="62"/>
  <c r="H62" i="62" s="1"/>
  <c r="L59" i="62"/>
  <c r="I59" i="62"/>
  <c r="K57" i="62"/>
  <c r="K56" i="62" s="1"/>
  <c r="K55" i="62" s="1"/>
  <c r="H57" i="62"/>
  <c r="H56" i="62" s="1"/>
  <c r="H55" i="62" s="1"/>
  <c r="L52" i="62"/>
  <c r="L51" i="62" s="1"/>
  <c r="L50" i="62" s="1"/>
  <c r="L49" i="62" s="1"/>
  <c r="L48" i="62" s="1"/>
  <c r="I52" i="62"/>
  <c r="K50" i="62"/>
  <c r="K49" i="62" s="1"/>
  <c r="K48" i="62" s="1"/>
  <c r="K51" i="62"/>
  <c r="H51" i="62"/>
  <c r="H50" i="62" s="1"/>
  <c r="H49" i="62" s="1"/>
  <c r="H48" i="62" s="1"/>
  <c r="I51" i="62"/>
  <c r="I50" i="62" s="1"/>
  <c r="I49" i="62" s="1"/>
  <c r="I48" i="62" s="1"/>
  <c r="L46" i="62"/>
  <c r="L45" i="62" s="1"/>
  <c r="L44" i="62" s="1"/>
  <c r="L43" i="62" s="1"/>
  <c r="L42" i="62" s="1"/>
  <c r="L41" i="62" s="1"/>
  <c r="I46" i="62"/>
  <c r="K45" i="62"/>
  <c r="K44" i="62" s="1"/>
  <c r="K43" i="62" s="1"/>
  <c r="K42" i="62" s="1"/>
  <c r="K41" i="62" s="1"/>
  <c r="H45" i="62"/>
  <c r="H44" i="62" s="1"/>
  <c r="H43" i="62" s="1"/>
  <c r="H42" i="62" s="1"/>
  <c r="H41" i="62" s="1"/>
  <c r="I45" i="62"/>
  <c r="I44" i="62" s="1"/>
  <c r="I43" i="62" s="1"/>
  <c r="I42" i="62" s="1"/>
  <c r="I41" i="62" s="1"/>
  <c r="L40" i="62"/>
  <c r="L39" i="62" s="1"/>
  <c r="L38" i="62" s="1"/>
  <c r="L37" i="62" s="1"/>
  <c r="L36" i="62" s="1"/>
  <c r="L35" i="62" s="1"/>
  <c r="I40" i="62"/>
  <c r="I39" i="62" s="1"/>
  <c r="I38" i="62" s="1"/>
  <c r="I37" i="62" s="1"/>
  <c r="I36" i="62" s="1"/>
  <c r="I35" i="62" s="1"/>
  <c r="K39" i="62"/>
  <c r="K38" i="62" s="1"/>
  <c r="K37" i="62" s="1"/>
  <c r="K36" i="62" s="1"/>
  <c r="K35" i="62" s="1"/>
  <c r="H39" i="62"/>
  <c r="H38" i="62" s="1"/>
  <c r="H37" i="62" s="1"/>
  <c r="H36" i="62" s="1"/>
  <c r="H35" i="62" s="1"/>
  <c r="L34" i="62"/>
  <c r="L33" i="62" s="1"/>
  <c r="L32" i="62" s="1"/>
  <c r="L31" i="62" s="1"/>
  <c r="L30" i="62" s="1"/>
  <c r="I34" i="62"/>
  <c r="I33" i="62" s="1"/>
  <c r="I32" i="62" s="1"/>
  <c r="I31" i="62" s="1"/>
  <c r="I30" i="62" s="1"/>
  <c r="K33" i="62"/>
  <c r="K32" i="62" s="1"/>
  <c r="K31" i="62" s="1"/>
  <c r="K30" i="62" s="1"/>
  <c r="H33" i="62"/>
  <c r="H32" i="62" s="1"/>
  <c r="H31" i="62" s="1"/>
  <c r="H30" i="62" s="1"/>
  <c r="L28" i="62"/>
  <c r="I28" i="62"/>
  <c r="L27" i="62"/>
  <c r="I27" i="62"/>
  <c r="I25" i="62" s="1"/>
  <c r="I24" i="62" s="1"/>
  <c r="I23" i="62" s="1"/>
  <c r="I22" i="62" s="1"/>
  <c r="I20" i="62" s="1"/>
  <c r="I19" i="62" s="1"/>
  <c r="L26" i="62"/>
  <c r="L25" i="62" s="1"/>
  <c r="L24" i="62" s="1"/>
  <c r="L23" i="62" s="1"/>
  <c r="L22" i="62" s="1"/>
  <c r="L20" i="62" s="1"/>
  <c r="L19" i="62" s="1"/>
  <c r="I26" i="62"/>
  <c r="K25" i="62"/>
  <c r="K24" i="62" s="1"/>
  <c r="K23" i="62" s="1"/>
  <c r="K22" i="62" s="1"/>
  <c r="K20" i="62" s="1"/>
  <c r="K19" i="62" s="1"/>
  <c r="H25" i="62"/>
  <c r="H24" i="62" s="1"/>
  <c r="H23" i="62" s="1"/>
  <c r="H22" i="62" s="1"/>
  <c r="H20" i="62" s="1"/>
  <c r="H19" i="62" s="1"/>
  <c r="L18" i="62"/>
  <c r="I18" i="62"/>
  <c r="L17" i="62"/>
  <c r="I17" i="62"/>
  <c r="L16" i="62"/>
  <c r="I16" i="62"/>
  <c r="K15" i="62"/>
  <c r="K14" i="62" s="1"/>
  <c r="K13" i="62" s="1"/>
  <c r="K12" i="62" s="1"/>
  <c r="K11" i="62" s="1"/>
  <c r="K10" i="62" s="1"/>
  <c r="K9" i="62" s="1"/>
  <c r="H15" i="62"/>
  <c r="H14" i="62" s="1"/>
  <c r="H13" i="62" s="1"/>
  <c r="H12" i="62" s="1"/>
  <c r="H11" i="62" s="1"/>
  <c r="H10" i="62" s="1"/>
  <c r="H9" i="62" s="1"/>
  <c r="I180" i="60"/>
  <c r="F180" i="60"/>
  <c r="H178" i="60"/>
  <c r="H177" i="60" s="1"/>
  <c r="H176" i="60" s="1"/>
  <c r="H175" i="60" s="1"/>
  <c r="H179" i="60"/>
  <c r="I179" i="60"/>
  <c r="I178" i="60" s="1"/>
  <c r="I177" i="60" s="1"/>
  <c r="I176" i="60" s="1"/>
  <c r="I175" i="60" s="1"/>
  <c r="E179" i="60"/>
  <c r="E178" i="60" s="1"/>
  <c r="E177" i="60" s="1"/>
  <c r="E176" i="60" s="1"/>
  <c r="E175" i="60" s="1"/>
  <c r="F179" i="60"/>
  <c r="F178" i="60" s="1"/>
  <c r="F177" i="60" s="1"/>
  <c r="F176" i="60" s="1"/>
  <c r="F175" i="60" s="1"/>
  <c r="I174" i="60"/>
  <c r="I173" i="60" s="1"/>
  <c r="I172" i="60" s="1"/>
  <c r="I171" i="60" s="1"/>
  <c r="F174" i="60"/>
  <c r="H172" i="60"/>
  <c r="H171" i="60" s="1"/>
  <c r="H173" i="60"/>
  <c r="E173" i="60"/>
  <c r="E172" i="60" s="1"/>
  <c r="E171" i="60" s="1"/>
  <c r="F173" i="60"/>
  <c r="F172" i="60" s="1"/>
  <c r="F171" i="60" s="1"/>
  <c r="I170" i="60"/>
  <c r="F170" i="60"/>
  <c r="H169" i="60"/>
  <c r="H168" i="60" s="1"/>
  <c r="H167" i="60" s="1"/>
  <c r="I169" i="60"/>
  <c r="I168" i="60" s="1"/>
  <c r="I167" i="60" s="1"/>
  <c r="E168" i="60"/>
  <c r="E167" i="60" s="1"/>
  <c r="E169" i="60"/>
  <c r="F169" i="60"/>
  <c r="F168" i="60" s="1"/>
  <c r="F167" i="60" s="1"/>
  <c r="I166" i="60"/>
  <c r="F166" i="60"/>
  <c r="H165" i="60"/>
  <c r="H164" i="60" s="1"/>
  <c r="I165" i="60"/>
  <c r="I164" i="60" s="1"/>
  <c r="E165" i="60"/>
  <c r="E164" i="60" s="1"/>
  <c r="F165" i="60"/>
  <c r="F164" i="60" s="1"/>
  <c r="F163" i="60"/>
  <c r="I163" i="60"/>
  <c r="I162" i="60" s="1"/>
  <c r="I161" i="60" s="1"/>
  <c r="H162" i="60"/>
  <c r="H161" i="60" s="1"/>
  <c r="E162" i="60"/>
  <c r="E161" i="60" s="1"/>
  <c r="F162" i="60"/>
  <c r="F161" i="60" s="1"/>
  <c r="I160" i="60"/>
  <c r="F160" i="60"/>
  <c r="I159" i="60"/>
  <c r="I158" i="60" s="1"/>
  <c r="E159" i="60"/>
  <c r="E158" i="60" s="1"/>
  <c r="F159" i="60"/>
  <c r="F158" i="60" s="1"/>
  <c r="G159" i="60"/>
  <c r="G158" i="60" s="1"/>
  <c r="H159" i="60"/>
  <c r="H158" i="60" s="1"/>
  <c r="D159" i="60"/>
  <c r="D158" i="60" s="1"/>
  <c r="I157" i="60"/>
  <c r="G155" i="60"/>
  <c r="E156" i="60"/>
  <c r="E155" i="60" s="1"/>
  <c r="F156" i="60"/>
  <c r="F155" i="60" s="1"/>
  <c r="G156" i="60"/>
  <c r="H156" i="60"/>
  <c r="H155" i="60" s="1"/>
  <c r="I156" i="60"/>
  <c r="I155" i="60" s="1"/>
  <c r="D156" i="60"/>
  <c r="D155" i="60"/>
  <c r="F157" i="60"/>
  <c r="I151" i="60"/>
  <c r="F151" i="60"/>
  <c r="F150" i="60" s="1"/>
  <c r="F149" i="60" s="1"/>
  <c r="F148" i="60" s="1"/>
  <c r="I150" i="60"/>
  <c r="I149" i="60" s="1"/>
  <c r="I148" i="60" s="1"/>
  <c r="H150" i="60"/>
  <c r="H149" i="60" s="1"/>
  <c r="H148" i="60" s="1"/>
  <c r="E149" i="60"/>
  <c r="E148" i="60" s="1"/>
  <c r="E150" i="60"/>
  <c r="I147" i="60"/>
  <c r="F147" i="60"/>
  <c r="H146" i="60"/>
  <c r="H145" i="60" s="1"/>
  <c r="H144" i="60" s="1"/>
  <c r="I146" i="60"/>
  <c r="I145" i="60" s="1"/>
  <c r="I144" i="60" s="1"/>
  <c r="E146" i="60"/>
  <c r="E145" i="60" s="1"/>
  <c r="E144" i="60" s="1"/>
  <c r="F146" i="60"/>
  <c r="F145" i="60" s="1"/>
  <c r="F144" i="60" s="1"/>
  <c r="I143" i="60"/>
  <c r="F143" i="60"/>
  <c r="H141" i="60"/>
  <c r="H140" i="60" s="1"/>
  <c r="H142" i="60"/>
  <c r="I142" i="60"/>
  <c r="I141" i="60" s="1"/>
  <c r="I140" i="60" s="1"/>
  <c r="E142" i="60"/>
  <c r="E141" i="60" s="1"/>
  <c r="E140" i="60" s="1"/>
  <c r="F142" i="60"/>
  <c r="F141" i="60" s="1"/>
  <c r="F140" i="60" s="1"/>
  <c r="I139" i="60"/>
  <c r="F139" i="60"/>
  <c r="I137" i="60"/>
  <c r="H138" i="60"/>
  <c r="H137" i="60" s="1"/>
  <c r="I138" i="60"/>
  <c r="E138" i="60"/>
  <c r="E137" i="60" s="1"/>
  <c r="F138" i="60"/>
  <c r="F137" i="60" s="1"/>
  <c r="I136" i="60"/>
  <c r="I135" i="60" s="1"/>
  <c r="I134" i="60" s="1"/>
  <c r="F136" i="60"/>
  <c r="F135" i="60" s="1"/>
  <c r="F134" i="60" s="1"/>
  <c r="H135" i="60"/>
  <c r="H134" i="60" s="1"/>
  <c r="E135" i="60"/>
  <c r="E134" i="60" s="1"/>
  <c r="I130" i="60"/>
  <c r="I129" i="60" s="1"/>
  <c r="I128" i="60" s="1"/>
  <c r="I127" i="60" s="1"/>
  <c r="F130" i="60"/>
  <c r="H129" i="60"/>
  <c r="H128" i="60" s="1"/>
  <c r="H127" i="60" s="1"/>
  <c r="E129" i="60"/>
  <c r="E128" i="60" s="1"/>
  <c r="E127" i="60" s="1"/>
  <c r="F129" i="60"/>
  <c r="F128" i="60" s="1"/>
  <c r="F127" i="60" s="1"/>
  <c r="I126" i="60"/>
  <c r="F126" i="60"/>
  <c r="I124" i="60"/>
  <c r="H125" i="60"/>
  <c r="H124" i="60" s="1"/>
  <c r="I125" i="60"/>
  <c r="E125" i="60"/>
  <c r="E124" i="60" s="1"/>
  <c r="F125" i="60"/>
  <c r="F124" i="60" s="1"/>
  <c r="I123" i="60"/>
  <c r="F123" i="60"/>
  <c r="H122" i="60"/>
  <c r="H121" i="60" s="1"/>
  <c r="I122" i="60"/>
  <c r="I121" i="60" s="1"/>
  <c r="E122" i="60"/>
  <c r="E121" i="60" s="1"/>
  <c r="F122" i="60"/>
  <c r="F121" i="60" s="1"/>
  <c r="I117" i="60"/>
  <c r="I116" i="60" s="1"/>
  <c r="I115" i="60" s="1"/>
  <c r="I114" i="60" s="1"/>
  <c r="F117" i="60"/>
  <c r="F116" i="60" s="1"/>
  <c r="F115" i="60" s="1"/>
  <c r="F114" i="60" s="1"/>
  <c r="H116" i="60"/>
  <c r="H115" i="60" s="1"/>
  <c r="H114" i="60" s="1"/>
  <c r="E116" i="60"/>
  <c r="E115" i="60" s="1"/>
  <c r="E114" i="60" s="1"/>
  <c r="H112" i="60"/>
  <c r="H111" i="60" s="1"/>
  <c r="H110" i="60" s="1"/>
  <c r="E112" i="60"/>
  <c r="E111" i="60" s="1"/>
  <c r="E110" i="60" s="1"/>
  <c r="I109" i="60"/>
  <c r="I108" i="60" s="1"/>
  <c r="I107" i="60" s="1"/>
  <c r="I106" i="60" s="1"/>
  <c r="F109" i="60"/>
  <c r="H108" i="60"/>
  <c r="H107" i="60" s="1"/>
  <c r="H106" i="60" s="1"/>
  <c r="E108" i="60"/>
  <c r="E107" i="60" s="1"/>
  <c r="E106" i="60" s="1"/>
  <c r="F108" i="60"/>
  <c r="F107" i="60" s="1"/>
  <c r="F106" i="60" s="1"/>
  <c r="I103" i="60"/>
  <c r="I102" i="60" s="1"/>
  <c r="F103" i="60"/>
  <c r="H102" i="60"/>
  <c r="E102" i="60"/>
  <c r="E99" i="60" s="1"/>
  <c r="E98" i="60" s="1"/>
  <c r="E97" i="60" s="1"/>
  <c r="E96" i="60" s="1"/>
  <c r="F102" i="60"/>
  <c r="I101" i="60"/>
  <c r="I100" i="60" s="1"/>
  <c r="F101" i="60"/>
  <c r="H100" i="60"/>
  <c r="H99" i="60" s="1"/>
  <c r="H98" i="60" s="1"/>
  <c r="H97" i="60" s="1"/>
  <c r="H96" i="60" s="1"/>
  <c r="E100" i="60"/>
  <c r="F100" i="60"/>
  <c r="I95" i="60"/>
  <c r="I94" i="60" s="1"/>
  <c r="I91" i="60" s="1"/>
  <c r="I90" i="60" s="1"/>
  <c r="F95" i="60"/>
  <c r="H94" i="60"/>
  <c r="E94" i="60"/>
  <c r="F94" i="60"/>
  <c r="I93" i="60"/>
  <c r="I92" i="60" s="1"/>
  <c r="F93" i="60"/>
  <c r="H92" i="60"/>
  <c r="E92" i="60"/>
  <c r="F92" i="60"/>
  <c r="I89" i="60"/>
  <c r="I88" i="60" s="1"/>
  <c r="I87" i="60" s="1"/>
  <c r="I86" i="60" s="1"/>
  <c r="F89" i="60"/>
  <c r="F88" i="60" s="1"/>
  <c r="F87" i="60" s="1"/>
  <c r="F86" i="60" s="1"/>
  <c r="H88" i="60"/>
  <c r="H87" i="60" s="1"/>
  <c r="H86" i="60" s="1"/>
  <c r="E88" i="60"/>
  <c r="E87" i="60" s="1"/>
  <c r="E86" i="60" s="1"/>
  <c r="I85" i="60"/>
  <c r="F85" i="60"/>
  <c r="H84" i="60"/>
  <c r="I84" i="60"/>
  <c r="E84" i="60"/>
  <c r="F84" i="60"/>
  <c r="I83" i="60"/>
  <c r="I82" i="60" s="1"/>
  <c r="F83" i="60"/>
  <c r="H82" i="60"/>
  <c r="H81" i="60" s="1"/>
  <c r="E82" i="60"/>
  <c r="F82" i="60"/>
  <c r="I79" i="60"/>
  <c r="I78" i="60" s="1"/>
  <c r="I77" i="60" s="1"/>
  <c r="F79" i="60"/>
  <c r="H78" i="60"/>
  <c r="H77" i="60" s="1"/>
  <c r="E78" i="60"/>
  <c r="E77" i="60" s="1"/>
  <c r="F78" i="60"/>
  <c r="F77" i="60" s="1"/>
  <c r="I76" i="60"/>
  <c r="I75" i="60" s="1"/>
  <c r="I74" i="60" s="1"/>
  <c r="F76" i="60"/>
  <c r="F75" i="60" s="1"/>
  <c r="F74" i="60" s="1"/>
  <c r="H75" i="60"/>
  <c r="H74" i="60" s="1"/>
  <c r="E75" i="60"/>
  <c r="E74" i="60" s="1"/>
  <c r="I70" i="60"/>
  <c r="I69" i="60" s="1"/>
  <c r="I68" i="60" s="1"/>
  <c r="I67" i="60" s="1"/>
  <c r="F70" i="60"/>
  <c r="H69" i="60"/>
  <c r="H68" i="60" s="1"/>
  <c r="H67" i="60" s="1"/>
  <c r="E69" i="60"/>
  <c r="E68" i="60" s="1"/>
  <c r="E67" i="60" s="1"/>
  <c r="F69" i="60"/>
  <c r="F68" i="60" s="1"/>
  <c r="F67" i="60" s="1"/>
  <c r="I66" i="60"/>
  <c r="I65" i="60" s="1"/>
  <c r="F66" i="60"/>
  <c r="F65" i="60" s="1"/>
  <c r="H65" i="60"/>
  <c r="E65" i="60"/>
  <c r="I64" i="60"/>
  <c r="I63" i="60" s="1"/>
  <c r="F64" i="60"/>
  <c r="F63" i="60" s="1"/>
  <c r="H63" i="60"/>
  <c r="E63" i="60"/>
  <c r="I60" i="60"/>
  <c r="F60" i="60"/>
  <c r="H59" i="60"/>
  <c r="H58" i="60" s="1"/>
  <c r="I59" i="60"/>
  <c r="I58" i="60" s="1"/>
  <c r="E59" i="60"/>
  <c r="E58" i="60" s="1"/>
  <c r="F59" i="60"/>
  <c r="F58" i="60" s="1"/>
  <c r="I57" i="60"/>
  <c r="I56" i="60" s="1"/>
  <c r="I55" i="60" s="1"/>
  <c r="F57" i="60"/>
  <c r="F56" i="60" s="1"/>
  <c r="F55" i="60" s="1"/>
  <c r="H56" i="60"/>
  <c r="H55" i="60" s="1"/>
  <c r="E56" i="60"/>
  <c r="E55" i="60" s="1"/>
  <c r="I54" i="60"/>
  <c r="F54" i="60"/>
  <c r="F53" i="60" s="1"/>
  <c r="F52" i="60" s="1"/>
  <c r="H53" i="60"/>
  <c r="H52" i="60" s="1"/>
  <c r="I53" i="60"/>
  <c r="I52" i="60" s="1"/>
  <c r="E53" i="60"/>
  <c r="E52" i="60" s="1"/>
  <c r="I51" i="60"/>
  <c r="F51" i="60"/>
  <c r="I49" i="60"/>
  <c r="H50" i="60"/>
  <c r="H49" i="60" s="1"/>
  <c r="I50" i="60"/>
  <c r="E50" i="60"/>
  <c r="E49" i="60" s="1"/>
  <c r="F50" i="60"/>
  <c r="F49" i="60" s="1"/>
  <c r="F48" i="60"/>
  <c r="F47" i="60"/>
  <c r="F46" i="60" s="1"/>
  <c r="H47" i="60"/>
  <c r="H46" i="60" s="1"/>
  <c r="E47" i="60"/>
  <c r="E46" i="60" s="1"/>
  <c r="F45" i="60"/>
  <c r="H44" i="60"/>
  <c r="H43" i="60" s="1"/>
  <c r="E44" i="60"/>
  <c r="E43" i="60" s="1"/>
  <c r="F44" i="60"/>
  <c r="F43" i="60" s="1"/>
  <c r="I39" i="60"/>
  <c r="I38" i="60" s="1"/>
  <c r="I37" i="60" s="1"/>
  <c r="I36" i="60" s="1"/>
  <c r="I35" i="60" s="1"/>
  <c r="I34" i="60" s="1"/>
  <c r="F39" i="60"/>
  <c r="F38" i="60" s="1"/>
  <c r="F37" i="60" s="1"/>
  <c r="F36" i="60" s="1"/>
  <c r="F35" i="60" s="1"/>
  <c r="F34" i="60" s="1"/>
  <c r="H38" i="60"/>
  <c r="H37" i="60" s="1"/>
  <c r="H36" i="60" s="1"/>
  <c r="H35" i="60" s="1"/>
  <c r="H34" i="60" s="1"/>
  <c r="E38" i="60"/>
  <c r="E37" i="60" s="1"/>
  <c r="E36" i="60" s="1"/>
  <c r="E35" i="60" s="1"/>
  <c r="E34" i="60" s="1"/>
  <c r="I33" i="60"/>
  <c r="I32" i="60" s="1"/>
  <c r="I31" i="60" s="1"/>
  <c r="I30" i="60" s="1"/>
  <c r="F33" i="60"/>
  <c r="F32" i="60" s="1"/>
  <c r="F31" i="60" s="1"/>
  <c r="F30" i="60" s="1"/>
  <c r="H32" i="60"/>
  <c r="H31" i="60" s="1"/>
  <c r="H30" i="60" s="1"/>
  <c r="E32" i="60"/>
  <c r="E31" i="60" s="1"/>
  <c r="E30" i="60" s="1"/>
  <c r="I29" i="60"/>
  <c r="I28" i="60" s="1"/>
  <c r="I27" i="60" s="1"/>
  <c r="I26" i="60" s="1"/>
  <c r="I25" i="60" s="1"/>
  <c r="F29" i="60"/>
  <c r="H28" i="60"/>
  <c r="H27" i="60" s="1"/>
  <c r="H26" i="60" s="1"/>
  <c r="H25" i="60" s="1"/>
  <c r="E28" i="60"/>
  <c r="E27" i="60" s="1"/>
  <c r="E26" i="60" s="1"/>
  <c r="E25" i="60" s="1"/>
  <c r="F28" i="60"/>
  <c r="F27" i="60" s="1"/>
  <c r="F26" i="60" s="1"/>
  <c r="F25" i="60" s="1"/>
  <c r="I23" i="60"/>
  <c r="I22" i="60" s="1"/>
  <c r="I21" i="60" s="1"/>
  <c r="I20" i="60" s="1"/>
  <c r="F23" i="60"/>
  <c r="F22" i="60" s="1"/>
  <c r="F21" i="60" s="1"/>
  <c r="F20" i="60" s="1"/>
  <c r="H22" i="60"/>
  <c r="H21" i="60" s="1"/>
  <c r="H20" i="60" s="1"/>
  <c r="E22" i="60"/>
  <c r="E21" i="60" s="1"/>
  <c r="E20" i="60" s="1"/>
  <c r="I19" i="60"/>
  <c r="F19" i="60"/>
  <c r="I17" i="60"/>
  <c r="H18" i="60"/>
  <c r="H17" i="60" s="1"/>
  <c r="I18" i="60"/>
  <c r="E18" i="60"/>
  <c r="E17" i="60" s="1"/>
  <c r="F18" i="60"/>
  <c r="F17" i="60" s="1"/>
  <c r="I16" i="60"/>
  <c r="I15" i="60" s="1"/>
  <c r="I14" i="60" s="1"/>
  <c r="F16" i="60"/>
  <c r="F15" i="60" s="1"/>
  <c r="F14" i="60" s="1"/>
  <c r="H15" i="60"/>
  <c r="H14" i="60" s="1"/>
  <c r="G15" i="60"/>
  <c r="E15" i="60"/>
  <c r="E14" i="60" s="1"/>
  <c r="I12" i="60"/>
  <c r="I11" i="60" s="1"/>
  <c r="I10" i="60" s="1"/>
  <c r="I9" i="60" s="1"/>
  <c r="F12" i="60"/>
  <c r="F11" i="60" s="1"/>
  <c r="F10" i="60" s="1"/>
  <c r="F9" i="60" s="1"/>
  <c r="H11" i="60"/>
  <c r="H10" i="60" s="1"/>
  <c r="H9" i="60" s="1"/>
  <c r="E11" i="60"/>
  <c r="E10" i="60" s="1"/>
  <c r="E9" i="60" s="1"/>
  <c r="K251" i="59"/>
  <c r="H251" i="59"/>
  <c r="K249" i="59"/>
  <c r="J250" i="59"/>
  <c r="J249" i="59" s="1"/>
  <c r="K250" i="59"/>
  <c r="G250" i="59"/>
  <c r="G249" i="59" s="1"/>
  <c r="H250" i="59"/>
  <c r="H249" i="59" s="1"/>
  <c r="K248" i="59"/>
  <c r="H248" i="59"/>
  <c r="J247" i="59"/>
  <c r="K247" i="59"/>
  <c r="G247" i="59"/>
  <c r="H247" i="59"/>
  <c r="K246" i="59"/>
  <c r="H246" i="59"/>
  <c r="K217" i="59"/>
  <c r="K216" i="59" s="1"/>
  <c r="K215" i="59" s="1"/>
  <c r="K214" i="59" s="1"/>
  <c r="K213" i="59" s="1"/>
  <c r="K212" i="59" s="1"/>
  <c r="K211" i="59" s="1"/>
  <c r="K210" i="59" s="1"/>
  <c r="H217" i="59"/>
  <c r="J216" i="59"/>
  <c r="J215" i="59" s="1"/>
  <c r="J214" i="59" s="1"/>
  <c r="J213" i="59" s="1"/>
  <c r="J212" i="59" s="1"/>
  <c r="J211" i="59" s="1"/>
  <c r="J210" i="59" s="1"/>
  <c r="G216" i="59"/>
  <c r="G215" i="59" s="1"/>
  <c r="G214" i="59" s="1"/>
  <c r="G213" i="59" s="1"/>
  <c r="G212" i="59" s="1"/>
  <c r="G211" i="59" s="1"/>
  <c r="G210" i="59" s="1"/>
  <c r="H216" i="59"/>
  <c r="H215" i="59" s="1"/>
  <c r="H214" i="59" s="1"/>
  <c r="H213" i="59" s="1"/>
  <c r="H212" i="59" s="1"/>
  <c r="H211" i="59" s="1"/>
  <c r="H210" i="59" s="1"/>
  <c r="K209" i="59"/>
  <c r="H209" i="59"/>
  <c r="J208" i="59"/>
  <c r="J207" i="59" s="1"/>
  <c r="J206" i="59" s="1"/>
  <c r="K208" i="59"/>
  <c r="K207" i="59" s="1"/>
  <c r="K206" i="59" s="1"/>
  <c r="G207" i="59"/>
  <c r="G206" i="59" s="1"/>
  <c r="G208" i="59"/>
  <c r="H208" i="59"/>
  <c r="H207" i="59" s="1"/>
  <c r="H206" i="59" s="1"/>
  <c r="K205" i="59"/>
  <c r="K204" i="59" s="1"/>
  <c r="K203" i="59" s="1"/>
  <c r="K202" i="59" s="1"/>
  <c r="J204" i="59"/>
  <c r="J203" i="59" s="1"/>
  <c r="J202" i="59" s="1"/>
  <c r="H205" i="59"/>
  <c r="G204" i="59"/>
  <c r="G203" i="59" s="1"/>
  <c r="G202" i="59" s="1"/>
  <c r="H204" i="59"/>
  <c r="H203" i="59" s="1"/>
  <c r="H202" i="59" s="1"/>
  <c r="F203" i="59"/>
  <c r="K201" i="59"/>
  <c r="K200" i="59" s="1"/>
  <c r="K199" i="59" s="1"/>
  <c r="K198" i="59" s="1"/>
  <c r="H201" i="59"/>
  <c r="H200" i="59" s="1"/>
  <c r="H199" i="59" s="1"/>
  <c r="H198" i="59" s="1"/>
  <c r="J200" i="59"/>
  <c r="J199" i="59" s="1"/>
  <c r="J198" i="59" s="1"/>
  <c r="G200" i="59"/>
  <c r="G199" i="59" s="1"/>
  <c r="G198" i="59" s="1"/>
  <c r="K194" i="59"/>
  <c r="K193" i="59" s="1"/>
  <c r="K192" i="59" s="1"/>
  <c r="K191" i="59" s="1"/>
  <c r="H194" i="59"/>
  <c r="J193" i="59"/>
  <c r="J192" i="59" s="1"/>
  <c r="J191" i="59" s="1"/>
  <c r="G192" i="59"/>
  <c r="G191" i="59" s="1"/>
  <c r="G193" i="59"/>
  <c r="H193" i="59"/>
  <c r="H192" i="59" s="1"/>
  <c r="H191" i="59" s="1"/>
  <c r="K190" i="59"/>
  <c r="K189" i="59" s="1"/>
  <c r="K188" i="59" s="1"/>
  <c r="H190" i="59"/>
  <c r="I188" i="59"/>
  <c r="G189" i="59"/>
  <c r="G188" i="59" s="1"/>
  <c r="H189" i="59"/>
  <c r="H188" i="59" s="1"/>
  <c r="I189" i="59"/>
  <c r="J189" i="59"/>
  <c r="J188" i="59" s="1"/>
  <c r="K187" i="59"/>
  <c r="K186" i="59" s="1"/>
  <c r="K185" i="59" s="1"/>
  <c r="H187" i="59"/>
  <c r="K184" i="59"/>
  <c r="H184" i="59"/>
  <c r="I185" i="59"/>
  <c r="G186" i="59"/>
  <c r="G185" i="59" s="1"/>
  <c r="H186" i="59"/>
  <c r="H185" i="59" s="1"/>
  <c r="I186" i="59"/>
  <c r="J186" i="59"/>
  <c r="J185" i="59" s="1"/>
  <c r="K183" i="59"/>
  <c r="K182" i="59" s="1"/>
  <c r="G183" i="59"/>
  <c r="G182" i="59" s="1"/>
  <c r="H183" i="59"/>
  <c r="H182" i="59" s="1"/>
  <c r="I183" i="59"/>
  <c r="I182" i="59" s="1"/>
  <c r="J183" i="59"/>
  <c r="J182" i="59" s="1"/>
  <c r="J179" i="59"/>
  <c r="J180" i="59"/>
  <c r="K180" i="59"/>
  <c r="K179" i="59" s="1"/>
  <c r="K181" i="59"/>
  <c r="H181" i="59"/>
  <c r="I180" i="59"/>
  <c r="I179" i="59"/>
  <c r="G180" i="59"/>
  <c r="G179" i="59" s="1"/>
  <c r="G178" i="59" s="1"/>
  <c r="H180" i="59"/>
  <c r="H179" i="59" s="1"/>
  <c r="H178" i="59" s="1"/>
  <c r="F180" i="59"/>
  <c r="F183" i="59"/>
  <c r="F182" i="59" s="1"/>
  <c r="F179" i="59"/>
  <c r="F178" i="59"/>
  <c r="K174" i="59"/>
  <c r="K173" i="59" s="1"/>
  <c r="K172" i="59" s="1"/>
  <c r="K171" i="59" s="1"/>
  <c r="K170" i="59" s="1"/>
  <c r="K169" i="59" s="1"/>
  <c r="K168" i="59" s="1"/>
  <c r="H174" i="59"/>
  <c r="H173" i="59" s="1"/>
  <c r="H172" i="59" s="1"/>
  <c r="H171" i="59" s="1"/>
  <c r="H170" i="59" s="1"/>
  <c r="H169" i="59" s="1"/>
  <c r="H168" i="59" s="1"/>
  <c r="J173" i="59"/>
  <c r="J172" i="59" s="1"/>
  <c r="J171" i="59" s="1"/>
  <c r="J170" i="59" s="1"/>
  <c r="J169" i="59" s="1"/>
  <c r="J168" i="59" s="1"/>
  <c r="G173" i="59"/>
  <c r="G172" i="59" s="1"/>
  <c r="G171" i="59" s="1"/>
  <c r="G170" i="59" s="1"/>
  <c r="G169" i="59" s="1"/>
  <c r="G168" i="59" s="1"/>
  <c r="K166" i="59"/>
  <c r="H166" i="59"/>
  <c r="J165" i="59"/>
  <c r="J164" i="59" s="1"/>
  <c r="K165" i="59"/>
  <c r="K164" i="59" s="1"/>
  <c r="G165" i="59"/>
  <c r="G164" i="59" s="1"/>
  <c r="H165" i="59"/>
  <c r="H164" i="59" s="1"/>
  <c r="K163" i="59"/>
  <c r="K162" i="59" s="1"/>
  <c r="K161" i="59" s="1"/>
  <c r="H163" i="59"/>
  <c r="J162" i="59"/>
  <c r="J161" i="59" s="1"/>
  <c r="G162" i="59"/>
  <c r="G161" i="59" s="1"/>
  <c r="H162" i="59"/>
  <c r="H161" i="59" s="1"/>
  <c r="K160" i="59"/>
  <c r="H160" i="59"/>
  <c r="H159" i="59" s="1"/>
  <c r="H158" i="59" s="1"/>
  <c r="K158" i="59"/>
  <c r="J159" i="59"/>
  <c r="J158" i="59" s="1"/>
  <c r="K159" i="59"/>
  <c r="G159" i="59"/>
  <c r="G158" i="59" s="1"/>
  <c r="K153" i="59"/>
  <c r="H153" i="59"/>
  <c r="K151" i="59"/>
  <c r="K150" i="59" s="1"/>
  <c r="K149" i="59" s="1"/>
  <c r="K148" i="59" s="1"/>
  <c r="K147" i="59" s="1"/>
  <c r="J152" i="59"/>
  <c r="J151" i="59" s="1"/>
  <c r="J150" i="59" s="1"/>
  <c r="J149" i="59" s="1"/>
  <c r="J148" i="59" s="1"/>
  <c r="J147" i="59" s="1"/>
  <c r="K152" i="59"/>
  <c r="G152" i="59"/>
  <c r="G151" i="59" s="1"/>
  <c r="G150" i="59" s="1"/>
  <c r="G149" i="59" s="1"/>
  <c r="G148" i="59" s="1"/>
  <c r="G147" i="59" s="1"/>
  <c r="H152" i="59"/>
  <c r="H151" i="59" s="1"/>
  <c r="H150" i="59" s="1"/>
  <c r="H149" i="59" s="1"/>
  <c r="H148" i="59" s="1"/>
  <c r="H147" i="59" s="1"/>
  <c r="K146" i="59"/>
  <c r="H146" i="59"/>
  <c r="K144" i="59"/>
  <c r="K143" i="59" s="1"/>
  <c r="K142" i="59" s="1"/>
  <c r="K141" i="59" s="1"/>
  <c r="K140" i="59" s="1"/>
  <c r="J145" i="59"/>
  <c r="J144" i="59" s="1"/>
  <c r="J143" i="59" s="1"/>
  <c r="J142" i="59" s="1"/>
  <c r="J141" i="59" s="1"/>
  <c r="J140" i="59" s="1"/>
  <c r="K145" i="59"/>
  <c r="G145" i="59"/>
  <c r="G144" i="59" s="1"/>
  <c r="G143" i="59" s="1"/>
  <c r="G142" i="59" s="1"/>
  <c r="G141" i="59" s="1"/>
  <c r="G140" i="59" s="1"/>
  <c r="H145" i="59"/>
  <c r="H144" i="59" s="1"/>
  <c r="H143" i="59" s="1"/>
  <c r="H142" i="59" s="1"/>
  <c r="H141" i="59" s="1"/>
  <c r="H140" i="59" s="1"/>
  <c r="K139" i="59"/>
  <c r="K138" i="59" s="1"/>
  <c r="K137" i="59" s="1"/>
  <c r="H139" i="59"/>
  <c r="H138" i="59" s="1"/>
  <c r="H137" i="59" s="1"/>
  <c r="J138" i="59"/>
  <c r="J137" i="59" s="1"/>
  <c r="G138" i="59"/>
  <c r="G137" i="59" s="1"/>
  <c r="K133" i="59"/>
  <c r="H133" i="59"/>
  <c r="J132" i="59"/>
  <c r="K132" i="59"/>
  <c r="G132" i="59"/>
  <c r="H132" i="59"/>
  <c r="K125" i="59"/>
  <c r="K124" i="59" s="1"/>
  <c r="K123" i="59" s="1"/>
  <c r="K122" i="59" s="1"/>
  <c r="H125" i="59"/>
  <c r="J124" i="59"/>
  <c r="J123" i="59" s="1"/>
  <c r="J122" i="59" s="1"/>
  <c r="G124" i="59"/>
  <c r="G123" i="59" s="1"/>
  <c r="G122" i="59" s="1"/>
  <c r="H124" i="59"/>
  <c r="H123" i="59" s="1"/>
  <c r="H122" i="59" s="1"/>
  <c r="K121" i="59"/>
  <c r="H121" i="59"/>
  <c r="K119" i="59"/>
  <c r="J120" i="59"/>
  <c r="J119" i="59" s="1"/>
  <c r="K120" i="59"/>
  <c r="G120" i="59"/>
  <c r="G119" i="59" s="1"/>
  <c r="H120" i="59"/>
  <c r="H119" i="59" s="1"/>
  <c r="K118" i="59"/>
  <c r="H118" i="59"/>
  <c r="J117" i="59"/>
  <c r="J116" i="59" s="1"/>
  <c r="K117" i="59"/>
  <c r="K116" i="59" s="1"/>
  <c r="G117" i="59"/>
  <c r="G116" i="59" s="1"/>
  <c r="H117" i="59"/>
  <c r="H116" i="59" s="1"/>
  <c r="K111" i="59"/>
  <c r="K110" i="59" s="1"/>
  <c r="K109" i="59" s="1"/>
  <c r="K108" i="59" s="1"/>
  <c r="H111" i="59"/>
  <c r="J110" i="59"/>
  <c r="J109" i="59" s="1"/>
  <c r="J108" i="59" s="1"/>
  <c r="G110" i="59"/>
  <c r="G109" i="59" s="1"/>
  <c r="G108" i="59" s="1"/>
  <c r="H110" i="59"/>
  <c r="H109" i="59" s="1"/>
  <c r="H108" i="59" s="1"/>
  <c r="K107" i="59"/>
  <c r="H107" i="59"/>
  <c r="J106" i="59"/>
  <c r="J105" i="59" s="1"/>
  <c r="J104" i="59" s="1"/>
  <c r="J103" i="59" s="1"/>
  <c r="K106" i="59"/>
  <c r="K105" i="59" s="1"/>
  <c r="K104" i="59" s="1"/>
  <c r="K103" i="59" s="1"/>
  <c r="G106" i="59"/>
  <c r="G105" i="59" s="1"/>
  <c r="G104" i="59" s="1"/>
  <c r="G103" i="59" s="1"/>
  <c r="H106" i="59"/>
  <c r="H105" i="59" s="1"/>
  <c r="H104" i="59" s="1"/>
  <c r="H103" i="59" s="1"/>
  <c r="K100" i="59"/>
  <c r="H100" i="59"/>
  <c r="J99" i="59"/>
  <c r="J98" i="59" s="1"/>
  <c r="J97" i="59" s="1"/>
  <c r="J96" i="59" s="1"/>
  <c r="J95" i="59" s="1"/>
  <c r="J94" i="59" s="1"/>
  <c r="K99" i="59"/>
  <c r="K98" i="59" s="1"/>
  <c r="K97" i="59" s="1"/>
  <c r="K96" i="59" s="1"/>
  <c r="K95" i="59" s="1"/>
  <c r="K94" i="59" s="1"/>
  <c r="G98" i="59"/>
  <c r="G97" i="59" s="1"/>
  <c r="G96" i="59" s="1"/>
  <c r="G95" i="59" s="1"/>
  <c r="G94" i="59" s="1"/>
  <c r="G99" i="59"/>
  <c r="H99" i="59"/>
  <c r="H98" i="59" s="1"/>
  <c r="H97" i="59" s="1"/>
  <c r="H96" i="59" s="1"/>
  <c r="H95" i="59" s="1"/>
  <c r="H94" i="59" s="1"/>
  <c r="K92" i="59"/>
  <c r="K91" i="59" s="1"/>
  <c r="K90" i="59" s="1"/>
  <c r="K89" i="59" s="1"/>
  <c r="K88" i="59" s="1"/>
  <c r="K87" i="59" s="1"/>
  <c r="K86" i="59" s="1"/>
  <c r="H92" i="59"/>
  <c r="H91" i="59" s="1"/>
  <c r="H90" i="59" s="1"/>
  <c r="H89" i="59" s="1"/>
  <c r="H88" i="59" s="1"/>
  <c r="H87" i="59" s="1"/>
  <c r="H86" i="59" s="1"/>
  <c r="J91" i="59"/>
  <c r="J90" i="59" s="1"/>
  <c r="J89" i="59" s="1"/>
  <c r="J88" i="59" s="1"/>
  <c r="J87" i="59" s="1"/>
  <c r="J86" i="59" s="1"/>
  <c r="G91" i="59"/>
  <c r="G90" i="59" s="1"/>
  <c r="G89" i="59" s="1"/>
  <c r="G88" i="59" s="1"/>
  <c r="G87" i="59" s="1"/>
  <c r="G86" i="59" s="1"/>
  <c r="K85" i="59"/>
  <c r="H85" i="59"/>
  <c r="J84" i="59"/>
  <c r="J83" i="59" s="1"/>
  <c r="J82" i="59" s="1"/>
  <c r="J81" i="59" s="1"/>
  <c r="J80" i="59" s="1"/>
  <c r="K84" i="59"/>
  <c r="K83" i="59" s="1"/>
  <c r="K82" i="59" s="1"/>
  <c r="K81" i="59" s="1"/>
  <c r="K80" i="59" s="1"/>
  <c r="G84" i="59"/>
  <c r="G83" i="59" s="1"/>
  <c r="G82" i="59" s="1"/>
  <c r="G81" i="59" s="1"/>
  <c r="G80" i="59" s="1"/>
  <c r="H84" i="59"/>
  <c r="H83" i="59" s="1"/>
  <c r="H82" i="59" s="1"/>
  <c r="H81" i="59" s="1"/>
  <c r="H80" i="59" s="1"/>
  <c r="K79" i="59"/>
  <c r="H79" i="59"/>
  <c r="J78" i="59"/>
  <c r="J77" i="59" s="1"/>
  <c r="J76" i="59" s="1"/>
  <c r="J75" i="59" s="1"/>
  <c r="J74" i="59" s="1"/>
  <c r="K78" i="59"/>
  <c r="K77" i="59" s="1"/>
  <c r="K76" i="59" s="1"/>
  <c r="K75" i="59" s="1"/>
  <c r="K74" i="59" s="1"/>
  <c r="G78" i="59"/>
  <c r="G77" i="59" s="1"/>
  <c r="G76" i="59" s="1"/>
  <c r="G75" i="59" s="1"/>
  <c r="G74" i="59" s="1"/>
  <c r="H78" i="59"/>
  <c r="H77" i="59" s="1"/>
  <c r="H76" i="59" s="1"/>
  <c r="H75" i="59" s="1"/>
  <c r="H74" i="59" s="1"/>
  <c r="K73" i="59"/>
  <c r="H73" i="59"/>
  <c r="J72" i="59"/>
  <c r="K72" i="59"/>
  <c r="G72" i="59"/>
  <c r="G69" i="59" s="1"/>
  <c r="G68" i="59" s="1"/>
  <c r="G67" i="59" s="1"/>
  <c r="G66" i="59" s="1"/>
  <c r="H72" i="59"/>
  <c r="K71" i="59"/>
  <c r="K70" i="59" s="1"/>
  <c r="H71" i="59"/>
  <c r="J70" i="59"/>
  <c r="G70" i="59"/>
  <c r="H70" i="59"/>
  <c r="K65" i="59"/>
  <c r="H65" i="59"/>
  <c r="J64" i="59"/>
  <c r="J63" i="59" s="1"/>
  <c r="J62" i="59" s="1"/>
  <c r="K64" i="59"/>
  <c r="K63" i="59" s="1"/>
  <c r="K62" i="59" s="1"/>
  <c r="G64" i="59"/>
  <c r="G63" i="59" s="1"/>
  <c r="G62" i="59" s="1"/>
  <c r="H64" i="59"/>
  <c r="H63" i="59" s="1"/>
  <c r="H62" i="59" s="1"/>
  <c r="K61" i="59"/>
  <c r="H61" i="59"/>
  <c r="H60" i="59" s="1"/>
  <c r="H59" i="59" s="1"/>
  <c r="K59" i="59"/>
  <c r="J60" i="59"/>
  <c r="J59" i="59" s="1"/>
  <c r="K60" i="59"/>
  <c r="G60" i="59"/>
  <c r="G59" i="59" s="1"/>
  <c r="K58" i="59"/>
  <c r="K57" i="59" s="1"/>
  <c r="H58" i="59"/>
  <c r="J57" i="59"/>
  <c r="G57" i="59"/>
  <c r="H57" i="59"/>
  <c r="K56" i="59"/>
  <c r="H56" i="59"/>
  <c r="J55" i="59"/>
  <c r="K55" i="59"/>
  <c r="G55" i="59"/>
  <c r="H55" i="59"/>
  <c r="K52" i="59"/>
  <c r="H52" i="59"/>
  <c r="K50" i="59"/>
  <c r="K49" i="59" s="1"/>
  <c r="J51" i="59"/>
  <c r="J50" i="59" s="1"/>
  <c r="J49" i="59" s="1"/>
  <c r="K51" i="59"/>
  <c r="G51" i="59"/>
  <c r="G50" i="59" s="1"/>
  <c r="G49" i="59" s="1"/>
  <c r="H51" i="59"/>
  <c r="H50" i="59" s="1"/>
  <c r="H49" i="59" s="1"/>
  <c r="K46" i="59"/>
  <c r="H46" i="59"/>
  <c r="J45" i="59"/>
  <c r="J44" i="59" s="1"/>
  <c r="J43" i="59" s="1"/>
  <c r="J42" i="59" s="1"/>
  <c r="K45" i="59"/>
  <c r="K44" i="59" s="1"/>
  <c r="K43" i="59" s="1"/>
  <c r="K42" i="59" s="1"/>
  <c r="G45" i="59"/>
  <c r="G44" i="59" s="1"/>
  <c r="G43" i="59" s="1"/>
  <c r="G42" i="59" s="1"/>
  <c r="H45" i="59"/>
  <c r="H44" i="59" s="1"/>
  <c r="H43" i="59" s="1"/>
  <c r="H42" i="59" s="1"/>
  <c r="K40" i="59"/>
  <c r="H40" i="59"/>
  <c r="H39" i="59" s="1"/>
  <c r="H38" i="59" s="1"/>
  <c r="H37" i="59" s="1"/>
  <c r="H36" i="59" s="1"/>
  <c r="H35" i="59" s="1"/>
  <c r="J39" i="59"/>
  <c r="J38" i="59" s="1"/>
  <c r="J37" i="59" s="1"/>
  <c r="J36" i="59" s="1"/>
  <c r="J35" i="59" s="1"/>
  <c r="K39" i="59"/>
  <c r="K38" i="59" s="1"/>
  <c r="K37" i="59" s="1"/>
  <c r="K36" i="59" s="1"/>
  <c r="K35" i="59" s="1"/>
  <c r="G39" i="59"/>
  <c r="G38" i="59" s="1"/>
  <c r="G37" i="59" s="1"/>
  <c r="G36" i="59" s="1"/>
  <c r="G35" i="59" s="1"/>
  <c r="K34" i="59"/>
  <c r="K33" i="59" s="1"/>
  <c r="K32" i="59" s="1"/>
  <c r="K31" i="59" s="1"/>
  <c r="K30" i="59" s="1"/>
  <c r="K29" i="59" s="1"/>
  <c r="H34" i="59"/>
  <c r="J33" i="59"/>
  <c r="J32" i="59" s="1"/>
  <c r="J31" i="59" s="1"/>
  <c r="J30" i="59" s="1"/>
  <c r="J29" i="59" s="1"/>
  <c r="G33" i="59"/>
  <c r="G32" i="59" s="1"/>
  <c r="G31" i="59" s="1"/>
  <c r="G30" i="59" s="1"/>
  <c r="G29" i="59" s="1"/>
  <c r="H33" i="59"/>
  <c r="H32" i="59" s="1"/>
  <c r="H31" i="59" s="1"/>
  <c r="H30" i="59" s="1"/>
  <c r="H29" i="59" s="1"/>
  <c r="K28" i="59"/>
  <c r="H28" i="59"/>
  <c r="J27" i="59"/>
  <c r="J26" i="59" s="1"/>
  <c r="J25" i="59" s="1"/>
  <c r="J24" i="59" s="1"/>
  <c r="K27" i="59"/>
  <c r="K26" i="59" s="1"/>
  <c r="K25" i="59" s="1"/>
  <c r="K24" i="59" s="1"/>
  <c r="G27" i="59"/>
  <c r="G26" i="59" s="1"/>
  <c r="G25" i="59" s="1"/>
  <c r="G24" i="59" s="1"/>
  <c r="H27" i="59"/>
  <c r="H26" i="59" s="1"/>
  <c r="H25" i="59" s="1"/>
  <c r="H24" i="59" s="1"/>
  <c r="K22" i="59"/>
  <c r="H22" i="59"/>
  <c r="J21" i="59"/>
  <c r="J20" i="59" s="1"/>
  <c r="J19" i="59" s="1"/>
  <c r="J17" i="59" s="1"/>
  <c r="J16" i="59" s="1"/>
  <c r="K21" i="59"/>
  <c r="K20" i="59" s="1"/>
  <c r="K19" i="59" s="1"/>
  <c r="K17" i="59" s="1"/>
  <c r="K16" i="59" s="1"/>
  <c r="G20" i="59"/>
  <c r="G19" i="59" s="1"/>
  <c r="G17" i="59" s="1"/>
  <c r="G16" i="59" s="1"/>
  <c r="G21" i="59"/>
  <c r="H21" i="59"/>
  <c r="H20" i="59" s="1"/>
  <c r="H19" i="59" s="1"/>
  <c r="H17" i="59" s="1"/>
  <c r="H16" i="59" s="1"/>
  <c r="K15" i="59"/>
  <c r="H15" i="59"/>
  <c r="H14" i="59" s="1"/>
  <c r="H13" i="59" s="1"/>
  <c r="H12" i="59" s="1"/>
  <c r="H11" i="59" s="1"/>
  <c r="H10" i="59" s="1"/>
  <c r="H9" i="59" s="1"/>
  <c r="J14" i="59"/>
  <c r="J13" i="59" s="1"/>
  <c r="J12" i="59" s="1"/>
  <c r="J11" i="59" s="1"/>
  <c r="J10" i="59" s="1"/>
  <c r="J9" i="59" s="1"/>
  <c r="K14" i="59"/>
  <c r="K13" i="59" s="1"/>
  <c r="K12" i="59" s="1"/>
  <c r="K11" i="59" s="1"/>
  <c r="K10" i="59" s="1"/>
  <c r="K9" i="59" s="1"/>
  <c r="G14" i="59"/>
  <c r="G13" i="59" s="1"/>
  <c r="G12" i="59" s="1"/>
  <c r="G11" i="59" s="1"/>
  <c r="G10" i="59" s="1"/>
  <c r="G9" i="59" s="1"/>
  <c r="J238" i="59"/>
  <c r="J237" i="59" s="1"/>
  <c r="J236" i="59" s="1"/>
  <c r="J235" i="59" s="1"/>
  <c r="K239" i="59"/>
  <c r="K238" i="59" s="1"/>
  <c r="K237" i="59" s="1"/>
  <c r="K236" i="59" s="1"/>
  <c r="K235" i="59" s="1"/>
  <c r="K234" i="59"/>
  <c r="K233" i="59" s="1"/>
  <c r="J233" i="59"/>
  <c r="K232" i="59"/>
  <c r="K231" i="59" s="1"/>
  <c r="J231" i="59"/>
  <c r="K228" i="59"/>
  <c r="H239" i="59"/>
  <c r="H238" i="59" s="1"/>
  <c r="H237" i="59" s="1"/>
  <c r="H236" i="59" s="1"/>
  <c r="H235" i="59" s="1"/>
  <c r="G238" i="59"/>
  <c r="G237" i="59" s="1"/>
  <c r="G236" i="59" s="1"/>
  <c r="G235" i="59" s="1"/>
  <c r="H234" i="59"/>
  <c r="G233" i="59"/>
  <c r="H233" i="59"/>
  <c r="H232" i="59"/>
  <c r="H231" i="59" s="1"/>
  <c r="G231" i="59"/>
  <c r="H228" i="59"/>
  <c r="K225" i="59"/>
  <c r="H225" i="59"/>
  <c r="J227" i="59"/>
  <c r="J226" i="59" s="1"/>
  <c r="K227" i="59"/>
  <c r="K226" i="59" s="1"/>
  <c r="K224" i="59"/>
  <c r="K223" i="59" s="1"/>
  <c r="J224" i="59"/>
  <c r="J223" i="59" s="1"/>
  <c r="G227" i="59"/>
  <c r="G226" i="59" s="1"/>
  <c r="H227" i="59"/>
  <c r="H226" i="59" s="1"/>
  <c r="H223" i="59"/>
  <c r="G224" i="59"/>
  <c r="G223" i="59" s="1"/>
  <c r="H224" i="59"/>
  <c r="J301" i="62"/>
  <c r="G301" i="62"/>
  <c r="J295" i="62"/>
  <c r="J294" i="62" s="1"/>
  <c r="G295" i="62"/>
  <c r="G294" i="62" s="1"/>
  <c r="J291" i="62"/>
  <c r="J290" i="62" s="1"/>
  <c r="G291" i="62"/>
  <c r="G290" i="62" s="1"/>
  <c r="J286" i="62"/>
  <c r="J285" i="62" s="1"/>
  <c r="G286" i="62"/>
  <c r="G285" i="62" s="1"/>
  <c r="J277" i="62"/>
  <c r="J276" i="62" s="1"/>
  <c r="J275" i="62" s="1"/>
  <c r="J274" i="62" s="1"/>
  <c r="G277" i="62"/>
  <c r="G276" i="62" s="1"/>
  <c r="G275" i="62" s="1"/>
  <c r="G274" i="62" s="1"/>
  <c r="J272" i="62"/>
  <c r="J271" i="62" s="1"/>
  <c r="G272" i="62"/>
  <c r="G271" i="62" s="1"/>
  <c r="J267" i="62"/>
  <c r="J266" i="62" s="1"/>
  <c r="G267" i="62"/>
  <c r="G266" i="62"/>
  <c r="J262" i="62"/>
  <c r="J261" i="62" s="1"/>
  <c r="J260" i="62" s="1"/>
  <c r="G262" i="62"/>
  <c r="G261" i="62" s="1"/>
  <c r="G260" i="62" s="1"/>
  <c r="J258" i="62"/>
  <c r="J257" i="62" s="1"/>
  <c r="J256" i="62" s="1"/>
  <c r="G258" i="62"/>
  <c r="G257" i="62" s="1"/>
  <c r="G256" i="62" s="1"/>
  <c r="J249" i="62"/>
  <c r="G249" i="62"/>
  <c r="G248" i="62" s="1"/>
  <c r="G247" i="62" s="1"/>
  <c r="G246" i="62" s="1"/>
  <c r="G245" i="62" s="1"/>
  <c r="G244" i="62" s="1"/>
  <c r="G243" i="62" s="1"/>
  <c r="G242" i="62" s="1"/>
  <c r="J248" i="62"/>
  <c r="J247" i="62" s="1"/>
  <c r="J246" i="62" s="1"/>
  <c r="J245" i="62" s="1"/>
  <c r="J244" i="62" s="1"/>
  <c r="J243" i="62" s="1"/>
  <c r="J242" i="62" s="1"/>
  <c r="J240" i="62"/>
  <c r="G240" i="62"/>
  <c r="G239" i="62" s="1"/>
  <c r="G238" i="62" s="1"/>
  <c r="G237" i="62" s="1"/>
  <c r="J239" i="62"/>
  <c r="J238" i="62" s="1"/>
  <c r="J237" i="62" s="1"/>
  <c r="J236" i="62"/>
  <c r="G236" i="62"/>
  <c r="J235" i="62"/>
  <c r="J234" i="62" s="1"/>
  <c r="J233" i="62" s="1"/>
  <c r="J232" i="62" s="1"/>
  <c r="J230" i="62"/>
  <c r="J229" i="62" s="1"/>
  <c r="J228" i="62" s="1"/>
  <c r="J227" i="62" s="1"/>
  <c r="G230" i="62"/>
  <c r="G229" i="62" s="1"/>
  <c r="G228" i="62" s="1"/>
  <c r="G227" i="62" s="1"/>
  <c r="J222" i="62"/>
  <c r="J221" i="62" s="1"/>
  <c r="J220" i="62" s="1"/>
  <c r="J219" i="62" s="1"/>
  <c r="G222" i="62"/>
  <c r="G221" i="62" s="1"/>
  <c r="G220" i="62"/>
  <c r="G219" i="62" s="1"/>
  <c r="J217" i="62"/>
  <c r="J216" i="62" s="1"/>
  <c r="J215" i="62" s="1"/>
  <c r="G217" i="62"/>
  <c r="G216" i="62" s="1"/>
  <c r="G215" i="62" s="1"/>
  <c r="J213" i="62"/>
  <c r="J212" i="62" s="1"/>
  <c r="J211" i="62" s="1"/>
  <c r="G213" i="62"/>
  <c r="G212" i="62" s="1"/>
  <c r="G211" i="62" s="1"/>
  <c r="J205" i="62"/>
  <c r="G205" i="62"/>
  <c r="G204" i="62" s="1"/>
  <c r="G203" i="62" s="1"/>
  <c r="G202" i="62" s="1"/>
  <c r="G201" i="62" s="1"/>
  <c r="G200" i="62" s="1"/>
  <c r="G199" i="62" s="1"/>
  <c r="J204" i="62"/>
  <c r="J203" i="62" s="1"/>
  <c r="J202" i="62" s="1"/>
  <c r="J201" i="62" s="1"/>
  <c r="J200" i="62" s="1"/>
  <c r="J199" i="62" s="1"/>
  <c r="J196" i="62"/>
  <c r="G196" i="62"/>
  <c r="G195" i="62" s="1"/>
  <c r="J195" i="62"/>
  <c r="J193" i="62"/>
  <c r="J192" i="62" s="1"/>
  <c r="G193" i="62"/>
  <c r="G192" i="62" s="1"/>
  <c r="J190" i="62"/>
  <c r="J189" i="62" s="1"/>
  <c r="G190" i="62"/>
  <c r="G189" i="62" s="1"/>
  <c r="G188" i="62" s="1"/>
  <c r="G187" i="62" s="1"/>
  <c r="G186" i="62" s="1"/>
  <c r="G185" i="62" s="1"/>
  <c r="J183" i="62"/>
  <c r="J182" i="62" s="1"/>
  <c r="J181" i="62" s="1"/>
  <c r="J180" i="62" s="1"/>
  <c r="J179" i="62" s="1"/>
  <c r="J178" i="62" s="1"/>
  <c r="J177" i="62" s="1"/>
  <c r="G183" i="62"/>
  <c r="G182" i="62" s="1"/>
  <c r="G181" i="62" s="1"/>
  <c r="G180" i="62" s="1"/>
  <c r="G179" i="62" s="1"/>
  <c r="G178" i="62" s="1"/>
  <c r="G177" i="62" s="1"/>
  <c r="J175" i="62"/>
  <c r="J174" i="62" s="1"/>
  <c r="J173" i="62" s="1"/>
  <c r="J172" i="62" s="1"/>
  <c r="J171" i="62" s="1"/>
  <c r="J170" i="62" s="1"/>
  <c r="J169" i="62" s="1"/>
  <c r="G175" i="62"/>
  <c r="G174" i="62" s="1"/>
  <c r="G173" i="62" s="1"/>
  <c r="G172" i="62" s="1"/>
  <c r="G171" i="62" s="1"/>
  <c r="G170" i="62" s="1"/>
  <c r="G169" i="62" s="1"/>
  <c r="J166" i="62"/>
  <c r="J165" i="62" s="1"/>
  <c r="J164" i="62" s="1"/>
  <c r="G166" i="62"/>
  <c r="G165" i="62" s="1"/>
  <c r="G164" i="62" s="1"/>
  <c r="J156" i="62"/>
  <c r="J155" i="62" s="1"/>
  <c r="J154" i="62" s="1"/>
  <c r="G156" i="62"/>
  <c r="G155" i="62" s="1"/>
  <c r="G154" i="62" s="1"/>
  <c r="J147" i="62"/>
  <c r="J146" i="62" s="1"/>
  <c r="J145" i="62" s="1"/>
  <c r="J144" i="62" s="1"/>
  <c r="G147" i="62"/>
  <c r="G146" i="62" s="1"/>
  <c r="G145" i="62" s="1"/>
  <c r="G144" i="62" s="1"/>
  <c r="J142" i="62"/>
  <c r="J141" i="62" s="1"/>
  <c r="J140" i="62" s="1"/>
  <c r="G142" i="62"/>
  <c r="G141" i="62" s="1"/>
  <c r="G140" i="62" s="1"/>
  <c r="J138" i="62"/>
  <c r="G138" i="62"/>
  <c r="G137" i="62" s="1"/>
  <c r="G136" i="62" s="1"/>
  <c r="J137" i="62"/>
  <c r="J136" i="62" s="1"/>
  <c r="J130" i="62"/>
  <c r="J129" i="62" s="1"/>
  <c r="J128" i="62" s="1"/>
  <c r="J127" i="62" s="1"/>
  <c r="G130" i="62"/>
  <c r="G129" i="62"/>
  <c r="G128" i="62" s="1"/>
  <c r="G127" i="62" s="1"/>
  <c r="J125" i="62"/>
  <c r="J124" i="62" s="1"/>
  <c r="J123" i="62" s="1"/>
  <c r="J122" i="62" s="1"/>
  <c r="J121" i="62" s="1"/>
  <c r="G125" i="62"/>
  <c r="G124" i="62" s="1"/>
  <c r="G123" i="62" s="1"/>
  <c r="G122" i="62" s="1"/>
  <c r="G121" i="62" s="1"/>
  <c r="J117" i="62"/>
  <c r="J116" i="62" s="1"/>
  <c r="J115" i="62" s="1"/>
  <c r="J114" i="62" s="1"/>
  <c r="J113" i="62" s="1"/>
  <c r="J112" i="62" s="1"/>
  <c r="J111" i="62" s="1"/>
  <c r="G117" i="62"/>
  <c r="G116" i="62" s="1"/>
  <c r="G115" i="62" s="1"/>
  <c r="G114" i="62" s="1"/>
  <c r="G113" i="62" s="1"/>
  <c r="G112" i="62" s="1"/>
  <c r="G111" i="62" s="1"/>
  <c r="J107" i="62"/>
  <c r="G107" i="62"/>
  <c r="G106" i="62" s="1"/>
  <c r="G105" i="62" s="1"/>
  <c r="G104" i="62" s="1"/>
  <c r="G103" i="62" s="1"/>
  <c r="G102" i="62" s="1"/>
  <c r="G101" i="62" s="1"/>
  <c r="J106" i="62"/>
  <c r="J105" i="62" s="1"/>
  <c r="J104" i="62" s="1"/>
  <c r="J103" i="62" s="1"/>
  <c r="J102" i="62" s="1"/>
  <c r="J101" i="62" s="1"/>
  <c r="J99" i="62"/>
  <c r="J98" i="62" s="1"/>
  <c r="J97" i="62" s="1"/>
  <c r="J96" i="62" s="1"/>
  <c r="J95" i="62" s="1"/>
  <c r="J94" i="62" s="1"/>
  <c r="G99" i="62"/>
  <c r="G98" i="62" s="1"/>
  <c r="G97" i="62" s="1"/>
  <c r="G96" i="62" s="1"/>
  <c r="G95" i="62" s="1"/>
  <c r="G94" i="62" s="1"/>
  <c r="J92" i="62"/>
  <c r="J91" i="62" s="1"/>
  <c r="J90" i="62" s="1"/>
  <c r="J89" i="62" s="1"/>
  <c r="J88" i="62" s="1"/>
  <c r="J87" i="62" s="1"/>
  <c r="G92" i="62"/>
  <c r="G91" i="62" s="1"/>
  <c r="G90" i="62" s="1"/>
  <c r="G89" i="62" s="1"/>
  <c r="G88" i="62" s="1"/>
  <c r="G87" i="62" s="1"/>
  <c r="J85" i="62"/>
  <c r="J84" i="62" s="1"/>
  <c r="G85" i="62"/>
  <c r="G84" i="62" s="1"/>
  <c r="J82" i="62"/>
  <c r="J81" i="62" s="1"/>
  <c r="G82" i="62"/>
  <c r="G81" i="62" s="1"/>
  <c r="J75" i="62"/>
  <c r="J74" i="62" s="1"/>
  <c r="J73" i="62" s="1"/>
  <c r="G75" i="62"/>
  <c r="G74" i="62" s="1"/>
  <c r="G73" i="62" s="1"/>
  <c r="J71" i="62"/>
  <c r="J70" i="62" s="1"/>
  <c r="J68" i="62"/>
  <c r="J67" i="62" s="1"/>
  <c r="G68" i="62"/>
  <c r="G67" i="62" s="1"/>
  <c r="J63" i="62"/>
  <c r="J62" i="62" s="1"/>
  <c r="G63" i="62"/>
  <c r="G62" i="62" s="1"/>
  <c r="J58" i="62"/>
  <c r="J57" i="62" s="1"/>
  <c r="J56" i="62" s="1"/>
  <c r="J55" i="62" s="1"/>
  <c r="G58" i="62"/>
  <c r="G57" i="62" s="1"/>
  <c r="G56" i="62" s="1"/>
  <c r="G55" i="62" s="1"/>
  <c r="J51" i="62"/>
  <c r="G51" i="62"/>
  <c r="G50" i="62" s="1"/>
  <c r="G49" i="62" s="1"/>
  <c r="G48" i="62" s="1"/>
  <c r="J50" i="62"/>
  <c r="J49" i="62" s="1"/>
  <c r="J48" i="62" s="1"/>
  <c r="J45" i="62"/>
  <c r="J44" i="62" s="1"/>
  <c r="J43" i="62" s="1"/>
  <c r="J42" i="62" s="1"/>
  <c r="J41" i="62" s="1"/>
  <c r="G45" i="62"/>
  <c r="G44" i="62"/>
  <c r="G43" i="62" s="1"/>
  <c r="G42" i="62" s="1"/>
  <c r="G41" i="62" s="1"/>
  <c r="J39" i="62"/>
  <c r="J38" i="62" s="1"/>
  <c r="J37" i="62" s="1"/>
  <c r="J36" i="62" s="1"/>
  <c r="J35" i="62" s="1"/>
  <c r="G39" i="62"/>
  <c r="G38" i="62" s="1"/>
  <c r="G37" i="62" s="1"/>
  <c r="G36" i="62" s="1"/>
  <c r="G35" i="62" s="1"/>
  <c r="J33" i="62"/>
  <c r="J32" i="62" s="1"/>
  <c r="J31" i="62" s="1"/>
  <c r="J30" i="62" s="1"/>
  <c r="G33" i="62"/>
  <c r="G32" i="62" s="1"/>
  <c r="G31" i="62" s="1"/>
  <c r="G30" i="62" s="1"/>
  <c r="J25" i="62"/>
  <c r="J24" i="62" s="1"/>
  <c r="J23" i="62" s="1"/>
  <c r="J22" i="62" s="1"/>
  <c r="J20" i="62" s="1"/>
  <c r="J19" i="62" s="1"/>
  <c r="G25" i="62"/>
  <c r="G24" i="62" s="1"/>
  <c r="G23" i="62" s="1"/>
  <c r="G22" i="62" s="1"/>
  <c r="G20" i="62" s="1"/>
  <c r="G19" i="62" s="1"/>
  <c r="J15" i="62"/>
  <c r="J14" i="62" s="1"/>
  <c r="J13" i="62" s="1"/>
  <c r="J12" i="62" s="1"/>
  <c r="J11" i="62" s="1"/>
  <c r="J10" i="62" s="1"/>
  <c r="J9" i="62" s="1"/>
  <c r="G15" i="62"/>
  <c r="G14" i="62" s="1"/>
  <c r="G13" i="62" s="1"/>
  <c r="G12" i="62" s="1"/>
  <c r="G11" i="62" s="1"/>
  <c r="G10" i="62" s="1"/>
  <c r="G9" i="62" s="1"/>
  <c r="G179" i="60"/>
  <c r="G178" i="60" s="1"/>
  <c r="G177" i="60" s="1"/>
  <c r="G176" i="60" s="1"/>
  <c r="G175" i="60" s="1"/>
  <c r="D179" i="60"/>
  <c r="D178" i="60" s="1"/>
  <c r="D177" i="60" s="1"/>
  <c r="D176" i="60" s="1"/>
  <c r="D175" i="60" s="1"/>
  <c r="G173" i="60"/>
  <c r="G172" i="60" s="1"/>
  <c r="G171" i="60" s="1"/>
  <c r="D173" i="60"/>
  <c r="D172" i="60"/>
  <c r="D171" i="60" s="1"/>
  <c r="G169" i="60"/>
  <c r="G168" i="60" s="1"/>
  <c r="G167" i="60" s="1"/>
  <c r="D169" i="60"/>
  <c r="D168" i="60" s="1"/>
  <c r="D167" i="60" s="1"/>
  <c r="G165" i="60"/>
  <c r="G164" i="60" s="1"/>
  <c r="D165" i="60"/>
  <c r="D164" i="60" s="1"/>
  <c r="G162" i="60"/>
  <c r="G161" i="60" s="1"/>
  <c r="D162" i="60"/>
  <c r="D161" i="60"/>
  <c r="G150" i="60"/>
  <c r="G149" i="60" s="1"/>
  <c r="G148" i="60" s="1"/>
  <c r="D150" i="60"/>
  <c r="D149" i="60" s="1"/>
  <c r="D148" i="60" s="1"/>
  <c r="G146" i="60"/>
  <c r="G145" i="60" s="1"/>
  <c r="G144" i="60" s="1"/>
  <c r="D146" i="60"/>
  <c r="D145" i="60" s="1"/>
  <c r="D144" i="60" s="1"/>
  <c r="G142" i="60"/>
  <c r="G141" i="60" s="1"/>
  <c r="G140" i="60" s="1"/>
  <c r="D142" i="60"/>
  <c r="D141" i="60" s="1"/>
  <c r="D140" i="60" s="1"/>
  <c r="G138" i="60"/>
  <c r="G137" i="60" s="1"/>
  <c r="D138" i="60"/>
  <c r="D137" i="60" s="1"/>
  <c r="G135" i="60"/>
  <c r="G134" i="60" s="1"/>
  <c r="D135" i="60"/>
  <c r="D134" i="60"/>
  <c r="G129" i="60"/>
  <c r="G128" i="60" s="1"/>
  <c r="G127" i="60" s="1"/>
  <c r="D129" i="60"/>
  <c r="D128" i="60" s="1"/>
  <c r="D127" i="60" s="1"/>
  <c r="G125" i="60"/>
  <c r="G124" i="60" s="1"/>
  <c r="D125" i="60"/>
  <c r="D124" i="60" s="1"/>
  <c r="G122" i="60"/>
  <c r="G121" i="60" s="1"/>
  <c r="D122" i="60"/>
  <c r="D121" i="60"/>
  <c r="G116" i="60"/>
  <c r="G115" i="60" s="1"/>
  <c r="G114" i="60" s="1"/>
  <c r="D116" i="60"/>
  <c r="D115" i="60" s="1"/>
  <c r="D114" i="60" s="1"/>
  <c r="G113" i="60"/>
  <c r="G112" i="60" s="1"/>
  <c r="G111" i="60" s="1"/>
  <c r="G110" i="60" s="1"/>
  <c r="D113" i="60"/>
  <c r="D112" i="60" s="1"/>
  <c r="D111" i="60" s="1"/>
  <c r="D110" i="60" s="1"/>
  <c r="G108" i="60"/>
  <c r="G107" i="60" s="1"/>
  <c r="G106" i="60" s="1"/>
  <c r="D108" i="60"/>
  <c r="D107" i="60" s="1"/>
  <c r="D106" i="60" s="1"/>
  <c r="G102" i="60"/>
  <c r="D102" i="60"/>
  <c r="G100" i="60"/>
  <c r="D100" i="60"/>
  <c r="G94" i="60"/>
  <c r="D94" i="60"/>
  <c r="G92" i="60"/>
  <c r="D92" i="60"/>
  <c r="G88" i="60"/>
  <c r="G87" i="60" s="1"/>
  <c r="G86" i="60" s="1"/>
  <c r="D88" i="60"/>
  <c r="D87" i="60" s="1"/>
  <c r="D86" i="60" s="1"/>
  <c r="G84" i="60"/>
  <c r="D84" i="60"/>
  <c r="G82" i="60"/>
  <c r="D82" i="60"/>
  <c r="G78" i="60"/>
  <c r="G77" i="60" s="1"/>
  <c r="D78" i="60"/>
  <c r="D77" i="60" s="1"/>
  <c r="G75" i="60"/>
  <c r="G74" i="60" s="1"/>
  <c r="D75" i="60"/>
  <c r="D74" i="60"/>
  <c r="G69" i="60"/>
  <c r="G68" i="60" s="1"/>
  <c r="G67" i="60" s="1"/>
  <c r="D69" i="60"/>
  <c r="D68" i="60" s="1"/>
  <c r="D67" i="60" s="1"/>
  <c r="G65" i="60"/>
  <c r="D65" i="60"/>
  <c r="G63" i="60"/>
  <c r="G62" i="60" s="1"/>
  <c r="G61" i="60" s="1"/>
  <c r="D63" i="60"/>
  <c r="G59" i="60"/>
  <c r="G58" i="60" s="1"/>
  <c r="D59" i="60"/>
  <c r="D58" i="60" s="1"/>
  <c r="G56" i="60"/>
  <c r="G55" i="60" s="1"/>
  <c r="D56" i="60"/>
  <c r="D55" i="60"/>
  <c r="G54" i="60"/>
  <c r="G53" i="60" s="1"/>
  <c r="G52" i="60" s="1"/>
  <c r="D53" i="60"/>
  <c r="D52" i="60" s="1"/>
  <c r="G50" i="60"/>
  <c r="G49" i="60" s="1"/>
  <c r="D50" i="60"/>
  <c r="D49" i="60" s="1"/>
  <c r="G48" i="60"/>
  <c r="G47" i="60" s="1"/>
  <c r="G46" i="60" s="1"/>
  <c r="D47" i="60"/>
  <c r="D46" i="60" s="1"/>
  <c r="G45" i="60"/>
  <c r="G44" i="60" s="1"/>
  <c r="G43" i="60" s="1"/>
  <c r="D44" i="60"/>
  <c r="D43" i="60" s="1"/>
  <c r="G38" i="60"/>
  <c r="D38" i="60"/>
  <c r="D37" i="60" s="1"/>
  <c r="D36" i="60" s="1"/>
  <c r="D35" i="60" s="1"/>
  <c r="D34" i="60" s="1"/>
  <c r="G37" i="60"/>
  <c r="G36" i="60" s="1"/>
  <c r="G35" i="60" s="1"/>
  <c r="G34" i="60" s="1"/>
  <c r="G32" i="60"/>
  <c r="G31" i="60" s="1"/>
  <c r="G30" i="60" s="1"/>
  <c r="D32" i="60"/>
  <c r="D31" i="60" s="1"/>
  <c r="D30" i="60" s="1"/>
  <c r="G28" i="60"/>
  <c r="G27" i="60" s="1"/>
  <c r="G26" i="60" s="1"/>
  <c r="G25" i="60" s="1"/>
  <c r="G24" i="60" s="1"/>
  <c r="D28" i="60"/>
  <c r="D27" i="60" s="1"/>
  <c r="D26" i="60" s="1"/>
  <c r="D25" i="60" s="1"/>
  <c r="D24" i="60" s="1"/>
  <c r="G22" i="60"/>
  <c r="G21" i="60" s="1"/>
  <c r="G20" i="60" s="1"/>
  <c r="D22" i="60"/>
  <c r="D21" i="60" s="1"/>
  <c r="D20" i="60" s="1"/>
  <c r="G18" i="60"/>
  <c r="G17" i="60" s="1"/>
  <c r="D18" i="60"/>
  <c r="D17" i="60" s="1"/>
  <c r="D15" i="60"/>
  <c r="D14" i="60" s="1"/>
  <c r="G14" i="60"/>
  <c r="G11" i="60"/>
  <c r="G10" i="60" s="1"/>
  <c r="G9" i="60" s="1"/>
  <c r="D11" i="60"/>
  <c r="D10" i="60" s="1"/>
  <c r="D9" i="60" s="1"/>
  <c r="I250" i="59"/>
  <c r="I249" i="59" s="1"/>
  <c r="F250" i="59"/>
  <c r="F249" i="59" s="1"/>
  <c r="I247" i="59"/>
  <c r="F247" i="59"/>
  <c r="I238" i="59"/>
  <c r="I237" i="59" s="1"/>
  <c r="I236" i="59" s="1"/>
  <c r="I235" i="59" s="1"/>
  <c r="F238" i="59"/>
  <c r="F237" i="59" s="1"/>
  <c r="F236" i="59" s="1"/>
  <c r="F235" i="59" s="1"/>
  <c r="I233" i="59"/>
  <c r="F233" i="59"/>
  <c r="I231" i="59"/>
  <c r="F231" i="59"/>
  <c r="I227" i="59"/>
  <c r="I226" i="59" s="1"/>
  <c r="F227" i="59"/>
  <c r="F226" i="59" s="1"/>
  <c r="I224" i="59"/>
  <c r="I223" i="59" s="1"/>
  <c r="F224" i="59"/>
  <c r="F223" i="59" s="1"/>
  <c r="F222" i="59" s="1"/>
  <c r="F221" i="59" s="1"/>
  <c r="I216" i="59"/>
  <c r="I215" i="59" s="1"/>
  <c r="I214" i="59" s="1"/>
  <c r="I213" i="59" s="1"/>
  <c r="I212" i="59" s="1"/>
  <c r="I211" i="59" s="1"/>
  <c r="I210" i="59" s="1"/>
  <c r="F216" i="59"/>
  <c r="F215" i="59"/>
  <c r="F214" i="59" s="1"/>
  <c r="F213" i="59" s="1"/>
  <c r="F212" i="59" s="1"/>
  <c r="F211" i="59" s="1"/>
  <c r="F210" i="59" s="1"/>
  <c r="I208" i="59"/>
  <c r="I207" i="59" s="1"/>
  <c r="I206" i="59" s="1"/>
  <c r="F208" i="59"/>
  <c r="F207" i="59" s="1"/>
  <c r="F206" i="59" s="1"/>
  <c r="I205" i="59"/>
  <c r="I204" i="59" s="1"/>
  <c r="I203" i="59" s="1"/>
  <c r="I202" i="59" s="1"/>
  <c r="F205" i="59"/>
  <c r="F204" i="59" s="1"/>
  <c r="F202" i="59" s="1"/>
  <c r="I200" i="59"/>
  <c r="I199" i="59" s="1"/>
  <c r="I198" i="59" s="1"/>
  <c r="F200" i="59"/>
  <c r="F199" i="59" s="1"/>
  <c r="F198" i="59" s="1"/>
  <c r="I193" i="59"/>
  <c r="I192" i="59" s="1"/>
  <c r="I191" i="59" s="1"/>
  <c r="F193" i="59"/>
  <c r="F192" i="59" s="1"/>
  <c r="F191" i="59" s="1"/>
  <c r="F189" i="59"/>
  <c r="F188" i="59" s="1"/>
  <c r="F186" i="59"/>
  <c r="F185" i="59" s="1"/>
  <c r="I173" i="59"/>
  <c r="I172" i="59" s="1"/>
  <c r="I171" i="59" s="1"/>
  <c r="I170" i="59" s="1"/>
  <c r="I169" i="59" s="1"/>
  <c r="I168" i="59" s="1"/>
  <c r="F173" i="59"/>
  <c r="F172" i="59" s="1"/>
  <c r="F171" i="59" s="1"/>
  <c r="F170" i="59" s="1"/>
  <c r="F169" i="59" s="1"/>
  <c r="F168" i="59" s="1"/>
  <c r="I165" i="59"/>
  <c r="I164" i="59" s="1"/>
  <c r="F165" i="59"/>
  <c r="F164" i="59" s="1"/>
  <c r="I162" i="59"/>
  <c r="I161" i="59" s="1"/>
  <c r="F162" i="59"/>
  <c r="F161" i="59" s="1"/>
  <c r="I159" i="59"/>
  <c r="I158" i="59" s="1"/>
  <c r="I157" i="59" s="1"/>
  <c r="I156" i="59" s="1"/>
  <c r="I155" i="59" s="1"/>
  <c r="I154" i="59" s="1"/>
  <c r="F159" i="59"/>
  <c r="F158" i="59"/>
  <c r="I152" i="59"/>
  <c r="I151" i="59" s="1"/>
  <c r="I150" i="59" s="1"/>
  <c r="I149" i="59" s="1"/>
  <c r="I148" i="59" s="1"/>
  <c r="I147" i="59" s="1"/>
  <c r="F152" i="59"/>
  <c r="F151" i="59" s="1"/>
  <c r="F150" i="59" s="1"/>
  <c r="F149" i="59" s="1"/>
  <c r="F148" i="59" s="1"/>
  <c r="F147" i="59" s="1"/>
  <c r="I145" i="59"/>
  <c r="I144" i="59" s="1"/>
  <c r="I143" i="59" s="1"/>
  <c r="I142" i="59" s="1"/>
  <c r="I141" i="59" s="1"/>
  <c r="I140" i="59" s="1"/>
  <c r="F145" i="59"/>
  <c r="F144" i="59" s="1"/>
  <c r="F143" i="59" s="1"/>
  <c r="F142" i="59" s="1"/>
  <c r="F141" i="59" s="1"/>
  <c r="F140" i="59" s="1"/>
  <c r="I138" i="59"/>
  <c r="F138" i="59"/>
  <c r="F137" i="59" s="1"/>
  <c r="I132" i="59"/>
  <c r="F132" i="59"/>
  <c r="F131" i="59" s="1"/>
  <c r="I124" i="59"/>
  <c r="I123" i="59" s="1"/>
  <c r="I122" i="59" s="1"/>
  <c r="F124" i="59"/>
  <c r="F123" i="59" s="1"/>
  <c r="F122" i="59" s="1"/>
  <c r="I120" i="59"/>
  <c r="I119" i="59" s="1"/>
  <c r="F120" i="59"/>
  <c r="F119" i="59" s="1"/>
  <c r="I117" i="59"/>
  <c r="I116" i="59" s="1"/>
  <c r="F117" i="59"/>
  <c r="F116" i="59" s="1"/>
  <c r="I110" i="59"/>
  <c r="I109" i="59" s="1"/>
  <c r="I108" i="59" s="1"/>
  <c r="F110" i="59"/>
  <c r="F109" i="59" s="1"/>
  <c r="F108" i="59" s="1"/>
  <c r="I106" i="59"/>
  <c r="I105" i="59" s="1"/>
  <c r="I104" i="59" s="1"/>
  <c r="I103" i="59" s="1"/>
  <c r="I102" i="59" s="1"/>
  <c r="I101" i="59" s="1"/>
  <c r="F106" i="59"/>
  <c r="F105" i="59" s="1"/>
  <c r="F104" i="59" s="1"/>
  <c r="F103" i="59" s="1"/>
  <c r="I99" i="59"/>
  <c r="I98" i="59" s="1"/>
  <c r="I97" i="59" s="1"/>
  <c r="I96" i="59" s="1"/>
  <c r="I95" i="59" s="1"/>
  <c r="I94" i="59" s="1"/>
  <c r="F99" i="59"/>
  <c r="F98" i="59" s="1"/>
  <c r="F97" i="59" s="1"/>
  <c r="F96" i="59" s="1"/>
  <c r="F95" i="59" s="1"/>
  <c r="F94" i="59" s="1"/>
  <c r="I91" i="59"/>
  <c r="I90" i="59" s="1"/>
  <c r="I89" i="59" s="1"/>
  <c r="I88" i="59" s="1"/>
  <c r="I87" i="59" s="1"/>
  <c r="I86" i="59" s="1"/>
  <c r="F91" i="59"/>
  <c r="F90" i="59"/>
  <c r="F89" i="59" s="1"/>
  <c r="F88" i="59" s="1"/>
  <c r="F87" i="59" s="1"/>
  <c r="F86" i="59" s="1"/>
  <c r="I84" i="59"/>
  <c r="I83" i="59" s="1"/>
  <c r="I82" i="59" s="1"/>
  <c r="I81" i="59" s="1"/>
  <c r="I80" i="59" s="1"/>
  <c r="F84" i="59"/>
  <c r="F83" i="59" s="1"/>
  <c r="F82" i="59" s="1"/>
  <c r="F81" i="59" s="1"/>
  <c r="F80" i="59" s="1"/>
  <c r="I78" i="59"/>
  <c r="I77" i="59" s="1"/>
  <c r="I76" i="59" s="1"/>
  <c r="I75" i="59" s="1"/>
  <c r="I74" i="59" s="1"/>
  <c r="F78" i="59"/>
  <c r="F77" i="59" s="1"/>
  <c r="F76" i="59" s="1"/>
  <c r="F75" i="59" s="1"/>
  <c r="F74" i="59" s="1"/>
  <c r="I72" i="59"/>
  <c r="F72" i="59"/>
  <c r="I70" i="59"/>
  <c r="I69" i="59" s="1"/>
  <c r="I68" i="59" s="1"/>
  <c r="I67" i="59" s="1"/>
  <c r="I66" i="59" s="1"/>
  <c r="F70" i="59"/>
  <c r="I64" i="59"/>
  <c r="I63" i="59" s="1"/>
  <c r="I62" i="59" s="1"/>
  <c r="F64" i="59"/>
  <c r="F63" i="59" s="1"/>
  <c r="F62" i="59" s="1"/>
  <c r="I60" i="59"/>
  <c r="I59" i="59" s="1"/>
  <c r="F60" i="59"/>
  <c r="F59" i="59" s="1"/>
  <c r="I57" i="59"/>
  <c r="F57" i="59"/>
  <c r="I55" i="59"/>
  <c r="F55" i="59"/>
  <c r="I51" i="59"/>
  <c r="I50" i="59" s="1"/>
  <c r="I49" i="59" s="1"/>
  <c r="F51" i="59"/>
  <c r="F50" i="59" s="1"/>
  <c r="F49" i="59" s="1"/>
  <c r="I45" i="59"/>
  <c r="I44" i="59" s="1"/>
  <c r="I43" i="59" s="1"/>
  <c r="I42" i="59" s="1"/>
  <c r="F45" i="59"/>
  <c r="F44" i="59"/>
  <c r="F43" i="59" s="1"/>
  <c r="F42" i="59" s="1"/>
  <c r="I39" i="59"/>
  <c r="I38" i="59" s="1"/>
  <c r="I37" i="59" s="1"/>
  <c r="I36" i="59" s="1"/>
  <c r="I35" i="59" s="1"/>
  <c r="F39" i="59"/>
  <c r="F38" i="59"/>
  <c r="F37" i="59" s="1"/>
  <c r="F36" i="59" s="1"/>
  <c r="F35" i="59" s="1"/>
  <c r="I33" i="59"/>
  <c r="I32" i="59" s="1"/>
  <c r="I31" i="59" s="1"/>
  <c r="I30" i="59" s="1"/>
  <c r="I29" i="59" s="1"/>
  <c r="F33" i="59"/>
  <c r="F32" i="59"/>
  <c r="F31" i="59" s="1"/>
  <c r="F30" i="59" s="1"/>
  <c r="F29" i="59" s="1"/>
  <c r="I27" i="59"/>
  <c r="F27" i="59"/>
  <c r="F26" i="59" s="1"/>
  <c r="F25" i="59" s="1"/>
  <c r="F24" i="59" s="1"/>
  <c r="I26" i="59"/>
  <c r="I25" i="59" s="1"/>
  <c r="I24" i="59" s="1"/>
  <c r="I21" i="59"/>
  <c r="I20" i="59" s="1"/>
  <c r="I19" i="59" s="1"/>
  <c r="I17" i="59" s="1"/>
  <c r="I16" i="59" s="1"/>
  <c r="F21" i="59"/>
  <c r="F20" i="59" s="1"/>
  <c r="F19" i="59" s="1"/>
  <c r="F17" i="59" s="1"/>
  <c r="F16" i="59" s="1"/>
  <c r="I14" i="59"/>
  <c r="I13" i="59" s="1"/>
  <c r="I12" i="59" s="1"/>
  <c r="I11" i="59" s="1"/>
  <c r="I10" i="59" s="1"/>
  <c r="I9" i="59" s="1"/>
  <c r="F14" i="59"/>
  <c r="F13" i="59"/>
  <c r="F12" i="59" s="1"/>
  <c r="F11" i="59" s="1"/>
  <c r="F10" i="59" s="1"/>
  <c r="F9" i="59" s="1"/>
  <c r="I161" i="62" l="1"/>
  <c r="I160" i="62" s="1"/>
  <c r="I159" i="62" s="1"/>
  <c r="L58" i="62"/>
  <c r="L57" i="62" s="1"/>
  <c r="L56" i="62" s="1"/>
  <c r="L55" i="62" s="1"/>
  <c r="J284" i="62"/>
  <c r="J283" i="62" s="1"/>
  <c r="J282" i="62" s="1"/>
  <c r="J281" i="62" s="1"/>
  <c r="J280" i="62" s="1"/>
  <c r="J279" i="62" s="1"/>
  <c r="L284" i="62"/>
  <c r="L283" i="62" s="1"/>
  <c r="L282" i="62" s="1"/>
  <c r="L281" i="62" s="1"/>
  <c r="L280" i="62" s="1"/>
  <c r="L279" i="62" s="1"/>
  <c r="K284" i="62"/>
  <c r="K283" i="62" s="1"/>
  <c r="K282" i="62" s="1"/>
  <c r="K281" i="62" s="1"/>
  <c r="K280" i="62" s="1"/>
  <c r="K279" i="62" s="1"/>
  <c r="I284" i="62"/>
  <c r="I283" i="62" s="1"/>
  <c r="I282" i="62" s="1"/>
  <c r="I281" i="62" s="1"/>
  <c r="I280" i="62" s="1"/>
  <c r="I279" i="62" s="1"/>
  <c r="H284" i="62"/>
  <c r="H283" i="62" s="1"/>
  <c r="H282" i="62" s="1"/>
  <c r="H281" i="62" s="1"/>
  <c r="H280" i="62" s="1"/>
  <c r="H279" i="62" s="1"/>
  <c r="K265" i="62"/>
  <c r="K264" i="62" s="1"/>
  <c r="L265" i="62"/>
  <c r="L264" i="62" s="1"/>
  <c r="H265" i="62"/>
  <c r="H264" i="62" s="1"/>
  <c r="I265" i="62"/>
  <c r="I264" i="62" s="1"/>
  <c r="L255" i="62"/>
  <c r="L254" i="62" s="1"/>
  <c r="K255" i="62"/>
  <c r="K254" i="62" s="1"/>
  <c r="H255" i="62"/>
  <c r="H254" i="62" s="1"/>
  <c r="I255" i="62"/>
  <c r="I254" i="62" s="1"/>
  <c r="I253" i="62" s="1"/>
  <c r="I252" i="62" s="1"/>
  <c r="I251" i="62" s="1"/>
  <c r="L226" i="62"/>
  <c r="L225" i="62" s="1"/>
  <c r="L224" i="62" s="1"/>
  <c r="K226" i="62"/>
  <c r="K225" i="62" s="1"/>
  <c r="K224" i="62" s="1"/>
  <c r="I226" i="62"/>
  <c r="I225" i="62" s="1"/>
  <c r="I224" i="62" s="1"/>
  <c r="H226" i="62"/>
  <c r="H225" i="62" s="1"/>
  <c r="H224" i="62" s="1"/>
  <c r="K210" i="62"/>
  <c r="K209" i="62" s="1"/>
  <c r="K208" i="62" s="1"/>
  <c r="K207" i="62" s="1"/>
  <c r="L210" i="62"/>
  <c r="L209" i="62" s="1"/>
  <c r="L208" i="62" s="1"/>
  <c r="L207" i="62" s="1"/>
  <c r="I210" i="62"/>
  <c r="I209" i="62" s="1"/>
  <c r="I208" i="62" s="1"/>
  <c r="I207" i="62" s="1"/>
  <c r="H210" i="62"/>
  <c r="H209" i="62" s="1"/>
  <c r="H208" i="62" s="1"/>
  <c r="H207" i="62" s="1"/>
  <c r="H198" i="62" s="1"/>
  <c r="L188" i="62"/>
  <c r="L187" i="62" s="1"/>
  <c r="L186" i="62" s="1"/>
  <c r="L185" i="62" s="1"/>
  <c r="K188" i="62"/>
  <c r="K187" i="62" s="1"/>
  <c r="K186" i="62" s="1"/>
  <c r="K185" i="62" s="1"/>
  <c r="H188" i="62"/>
  <c r="H187" i="62" s="1"/>
  <c r="H186" i="62" s="1"/>
  <c r="H185" i="62" s="1"/>
  <c r="I188" i="62"/>
  <c r="I187" i="62" s="1"/>
  <c r="I186" i="62" s="1"/>
  <c r="I185" i="62" s="1"/>
  <c r="K152" i="62"/>
  <c r="K151" i="62" s="1"/>
  <c r="K150" i="62" s="1"/>
  <c r="L152" i="62"/>
  <c r="L151" i="62" s="1"/>
  <c r="L150" i="62" s="1"/>
  <c r="L149" i="62" s="1"/>
  <c r="H152" i="62"/>
  <c r="H151" i="62" s="1"/>
  <c r="H150" i="62" s="1"/>
  <c r="I152" i="62"/>
  <c r="I151" i="62" s="1"/>
  <c r="I150" i="62" s="1"/>
  <c r="I149" i="62" s="1"/>
  <c r="I63" i="62"/>
  <c r="I62" i="62" s="1"/>
  <c r="L63" i="62"/>
  <c r="L62" i="62" s="1"/>
  <c r="L61" i="62" s="1"/>
  <c r="L60" i="62" s="1"/>
  <c r="L53" i="62" s="1"/>
  <c r="G135" i="62"/>
  <c r="G134" i="62" s="1"/>
  <c r="G133" i="62" s="1"/>
  <c r="G132" i="62" s="1"/>
  <c r="J210" i="62"/>
  <c r="J209" i="62" s="1"/>
  <c r="J208" i="62" s="1"/>
  <c r="J207" i="62" s="1"/>
  <c r="J29" i="62"/>
  <c r="I58" i="62"/>
  <c r="I57" i="62" s="1"/>
  <c r="I56" i="62" s="1"/>
  <c r="I55" i="62" s="1"/>
  <c r="K135" i="62"/>
  <c r="K134" i="62" s="1"/>
  <c r="K133" i="62" s="1"/>
  <c r="K132" i="62" s="1"/>
  <c r="L135" i="62"/>
  <c r="L134" i="62" s="1"/>
  <c r="L133" i="62" s="1"/>
  <c r="L132" i="62" s="1"/>
  <c r="I135" i="62"/>
  <c r="I134" i="62" s="1"/>
  <c r="I133" i="62" s="1"/>
  <c r="I132" i="62" s="1"/>
  <c r="H135" i="62"/>
  <c r="H134" i="62" s="1"/>
  <c r="H133" i="62" s="1"/>
  <c r="H132" i="62" s="1"/>
  <c r="L120" i="62"/>
  <c r="L119" i="62" s="1"/>
  <c r="K120" i="62"/>
  <c r="K119" i="62" s="1"/>
  <c r="I120" i="62"/>
  <c r="I119" i="62" s="1"/>
  <c r="H120" i="62"/>
  <c r="H119" i="62" s="1"/>
  <c r="L80" i="62"/>
  <c r="L79" i="62" s="1"/>
  <c r="L78" i="62" s="1"/>
  <c r="L77" i="62" s="1"/>
  <c r="I80" i="62"/>
  <c r="I79" i="62" s="1"/>
  <c r="I78" i="62" s="1"/>
  <c r="I77" i="62" s="1"/>
  <c r="K80" i="62"/>
  <c r="K79" i="62" s="1"/>
  <c r="K78" i="62" s="1"/>
  <c r="K77" i="62" s="1"/>
  <c r="H80" i="62"/>
  <c r="H79" i="62" s="1"/>
  <c r="H78" i="62" s="1"/>
  <c r="H77" i="62" s="1"/>
  <c r="G61" i="62"/>
  <c r="G60" i="62" s="1"/>
  <c r="G53" i="62" s="1"/>
  <c r="I61" i="62"/>
  <c r="I60" i="62" s="1"/>
  <c r="K61" i="62"/>
  <c r="K60" i="62" s="1"/>
  <c r="K53" i="62" s="1"/>
  <c r="H61" i="62"/>
  <c r="H60" i="62" s="1"/>
  <c r="H53" i="62" s="1"/>
  <c r="H47" i="62" s="1"/>
  <c r="L29" i="62"/>
  <c r="K29" i="62"/>
  <c r="I29" i="62"/>
  <c r="H29" i="62"/>
  <c r="J152" i="62"/>
  <c r="J151" i="62" s="1"/>
  <c r="J150" i="62" s="1"/>
  <c r="G255" i="62"/>
  <c r="G254" i="62" s="1"/>
  <c r="G152" i="62"/>
  <c r="G151" i="62" s="1"/>
  <c r="G150" i="62" s="1"/>
  <c r="G149" i="62" s="1"/>
  <c r="J226" i="62"/>
  <c r="J225" i="62" s="1"/>
  <c r="J224" i="62" s="1"/>
  <c r="J265" i="62"/>
  <c r="J264" i="62" s="1"/>
  <c r="L15" i="62"/>
  <c r="L14" i="62" s="1"/>
  <c r="L13" i="62" s="1"/>
  <c r="L12" i="62" s="1"/>
  <c r="L11" i="62" s="1"/>
  <c r="L10" i="62" s="1"/>
  <c r="L9" i="62" s="1"/>
  <c r="J135" i="62"/>
  <c r="J134" i="62" s="1"/>
  <c r="J133" i="62" s="1"/>
  <c r="J132" i="62" s="1"/>
  <c r="G210" i="62"/>
  <c r="G209" i="62" s="1"/>
  <c r="G208" i="62" s="1"/>
  <c r="G207" i="62" s="1"/>
  <c r="G54" i="62"/>
  <c r="J255" i="62"/>
  <c r="J254" i="62" s="1"/>
  <c r="G29" i="62"/>
  <c r="J80" i="62"/>
  <c r="J79" i="62" s="1"/>
  <c r="J78" i="62" s="1"/>
  <c r="J77" i="62" s="1"/>
  <c r="G265" i="62"/>
  <c r="G264" i="62" s="1"/>
  <c r="G253" i="62" s="1"/>
  <c r="G252" i="62" s="1"/>
  <c r="G251" i="62" s="1"/>
  <c r="I15" i="62"/>
  <c r="I14" i="62" s="1"/>
  <c r="I13" i="62" s="1"/>
  <c r="I12" i="62" s="1"/>
  <c r="I11" i="62" s="1"/>
  <c r="I10" i="62" s="1"/>
  <c r="I9" i="62" s="1"/>
  <c r="I154" i="60"/>
  <c r="I153" i="60" s="1"/>
  <c r="I152" i="60" s="1"/>
  <c r="H154" i="60"/>
  <c r="H153" i="60" s="1"/>
  <c r="H152" i="60" s="1"/>
  <c r="E154" i="60"/>
  <c r="E153" i="60" s="1"/>
  <c r="E152" i="60" s="1"/>
  <c r="F154" i="60"/>
  <c r="F153" i="60" s="1"/>
  <c r="F152" i="60" s="1"/>
  <c r="F133" i="60"/>
  <c r="F132" i="60" s="1"/>
  <c r="F131" i="60" s="1"/>
  <c r="H133" i="60"/>
  <c r="H132" i="60" s="1"/>
  <c r="H131" i="60" s="1"/>
  <c r="I133" i="60"/>
  <c r="I132" i="60" s="1"/>
  <c r="I131" i="60" s="1"/>
  <c r="E133" i="60"/>
  <c r="E132" i="60" s="1"/>
  <c r="E131" i="60" s="1"/>
  <c r="F113" i="60"/>
  <c r="F112" i="60" s="1"/>
  <c r="F111" i="60" s="1"/>
  <c r="F110" i="60" s="1"/>
  <c r="D105" i="60"/>
  <c r="D104" i="60" s="1"/>
  <c r="G99" i="60"/>
  <c r="G98" i="60" s="1"/>
  <c r="G97" i="60" s="1"/>
  <c r="G96" i="60" s="1"/>
  <c r="D62" i="60"/>
  <c r="D61" i="60" s="1"/>
  <c r="D91" i="60"/>
  <c r="D90" i="60" s="1"/>
  <c r="D99" i="60"/>
  <c r="D98" i="60" s="1"/>
  <c r="D97" i="60" s="1"/>
  <c r="D96" i="60" s="1"/>
  <c r="I48" i="60"/>
  <c r="I47" i="60" s="1"/>
  <c r="I46" i="60" s="1"/>
  <c r="I45" i="60"/>
  <c r="I44" i="60" s="1"/>
  <c r="I43" i="60" s="1"/>
  <c r="I42" i="60" s="1"/>
  <c r="I41" i="60" s="1"/>
  <c r="I40" i="60" s="1"/>
  <c r="I113" i="60"/>
  <c r="I112" i="60" s="1"/>
  <c r="I111" i="60" s="1"/>
  <c r="I110" i="60" s="1"/>
  <c r="I105" i="60" s="1"/>
  <c r="I104" i="60" s="1"/>
  <c r="G81" i="60"/>
  <c r="I120" i="60"/>
  <c r="I119" i="60" s="1"/>
  <c r="I118" i="60" s="1"/>
  <c r="F120" i="60"/>
  <c r="F119" i="60" s="1"/>
  <c r="F118" i="60" s="1"/>
  <c r="H120" i="60"/>
  <c r="H119" i="60" s="1"/>
  <c r="H118" i="60" s="1"/>
  <c r="E120" i="60"/>
  <c r="E119" i="60" s="1"/>
  <c r="E118" i="60" s="1"/>
  <c r="H105" i="60"/>
  <c r="H104" i="60" s="1"/>
  <c r="F105" i="60"/>
  <c r="F104" i="60" s="1"/>
  <c r="E105" i="60"/>
  <c r="E104" i="60" s="1"/>
  <c r="I99" i="60"/>
  <c r="I98" i="60" s="1"/>
  <c r="I97" i="60" s="1"/>
  <c r="I96" i="60" s="1"/>
  <c r="F99" i="60"/>
  <c r="F98" i="60" s="1"/>
  <c r="F97" i="60" s="1"/>
  <c r="F96" i="60" s="1"/>
  <c r="H91" i="60"/>
  <c r="H90" i="60" s="1"/>
  <c r="H80" i="60" s="1"/>
  <c r="E91" i="60"/>
  <c r="E90" i="60" s="1"/>
  <c r="F91" i="60"/>
  <c r="F90" i="60" s="1"/>
  <c r="E81" i="60"/>
  <c r="I81" i="60"/>
  <c r="I80" i="60" s="1"/>
  <c r="F81" i="60"/>
  <c r="F73" i="60"/>
  <c r="F72" i="60" s="1"/>
  <c r="H73" i="60"/>
  <c r="H72" i="60" s="1"/>
  <c r="I73" i="60"/>
  <c r="I72" i="60" s="1"/>
  <c r="E73" i="60"/>
  <c r="E72" i="60" s="1"/>
  <c r="I62" i="60"/>
  <c r="I61" i="60" s="1"/>
  <c r="H62" i="60"/>
  <c r="H61" i="60" s="1"/>
  <c r="E62" i="60"/>
  <c r="E61" i="60" s="1"/>
  <c r="F62" i="60"/>
  <c r="F61" i="60" s="1"/>
  <c r="F42" i="60"/>
  <c r="H42" i="60"/>
  <c r="E42" i="60"/>
  <c r="D13" i="60"/>
  <c r="D8" i="60" s="1"/>
  <c r="D73" i="60"/>
  <c r="D72" i="60" s="1"/>
  <c r="G13" i="60"/>
  <c r="G8" i="60" s="1"/>
  <c r="D133" i="60"/>
  <c r="D132" i="60" s="1"/>
  <c r="D131" i="60" s="1"/>
  <c r="D42" i="60"/>
  <c r="D41" i="60" s="1"/>
  <c r="D40" i="60" s="1"/>
  <c r="G91" i="60"/>
  <c r="G90" i="60" s="1"/>
  <c r="G133" i="60"/>
  <c r="G132" i="60" s="1"/>
  <c r="G131" i="60" s="1"/>
  <c r="D120" i="60"/>
  <c r="D119" i="60" s="1"/>
  <c r="D118" i="60" s="1"/>
  <c r="D154" i="60"/>
  <c r="D153" i="60" s="1"/>
  <c r="D152" i="60" s="1"/>
  <c r="D81" i="60"/>
  <c r="H24" i="60"/>
  <c r="I24" i="60"/>
  <c r="F24" i="60"/>
  <c r="E24" i="60"/>
  <c r="F13" i="60"/>
  <c r="I13" i="60"/>
  <c r="I8" i="60" s="1"/>
  <c r="H13" i="60"/>
  <c r="H8" i="60" s="1"/>
  <c r="E13" i="60"/>
  <c r="E8" i="60" s="1"/>
  <c r="F8" i="60"/>
  <c r="K245" i="59"/>
  <c r="K244" i="59" s="1"/>
  <c r="K243" i="59" s="1"/>
  <c r="K242" i="59" s="1"/>
  <c r="K241" i="59" s="1"/>
  <c r="K240" i="59" s="1"/>
  <c r="H245" i="59"/>
  <c r="H244" i="59" s="1"/>
  <c r="H243" i="59" s="1"/>
  <c r="H242" i="59" s="1"/>
  <c r="H241" i="59" s="1"/>
  <c r="H240" i="59" s="1"/>
  <c r="J245" i="59"/>
  <c r="J244" i="59" s="1"/>
  <c r="J243" i="59" s="1"/>
  <c r="J242" i="59" s="1"/>
  <c r="J241" i="59" s="1"/>
  <c r="J240" i="59" s="1"/>
  <c r="G245" i="59"/>
  <c r="G244" i="59" s="1"/>
  <c r="G243" i="59" s="1"/>
  <c r="G242" i="59" s="1"/>
  <c r="G241" i="59" s="1"/>
  <c r="G240" i="59" s="1"/>
  <c r="K197" i="59"/>
  <c r="K196" i="59" s="1"/>
  <c r="K195" i="59" s="1"/>
  <c r="J197" i="59"/>
  <c r="J196" i="59" s="1"/>
  <c r="J195" i="59" s="1"/>
  <c r="G197" i="59"/>
  <c r="G196" i="59" s="1"/>
  <c r="G195" i="59" s="1"/>
  <c r="G167" i="59" s="1"/>
  <c r="H197" i="59"/>
  <c r="H196" i="59" s="1"/>
  <c r="H195" i="59" s="1"/>
  <c r="H177" i="59"/>
  <c r="H176" i="59" s="1"/>
  <c r="H175" i="59" s="1"/>
  <c r="G177" i="59"/>
  <c r="G176" i="59" s="1"/>
  <c r="G175" i="59" s="1"/>
  <c r="J178" i="59"/>
  <c r="J177" i="59" s="1"/>
  <c r="J176" i="59" s="1"/>
  <c r="J175" i="59" s="1"/>
  <c r="J167" i="59" s="1"/>
  <c r="K178" i="59"/>
  <c r="K177" i="59" s="1"/>
  <c r="K176" i="59" s="1"/>
  <c r="K175" i="59" s="1"/>
  <c r="K167" i="59"/>
  <c r="H167" i="59"/>
  <c r="J157" i="59"/>
  <c r="J156" i="59" s="1"/>
  <c r="J155" i="59" s="1"/>
  <c r="J154" i="59" s="1"/>
  <c r="K157" i="59"/>
  <c r="K156" i="59" s="1"/>
  <c r="K155" i="59" s="1"/>
  <c r="K154" i="59" s="1"/>
  <c r="G157" i="59"/>
  <c r="G156" i="59" s="1"/>
  <c r="G155" i="59" s="1"/>
  <c r="G154" i="59" s="1"/>
  <c r="H157" i="59"/>
  <c r="H156" i="59" s="1"/>
  <c r="H155" i="59" s="1"/>
  <c r="H154" i="59" s="1"/>
  <c r="K129" i="59"/>
  <c r="K128" i="59" s="1"/>
  <c r="K127" i="59" s="1"/>
  <c r="H129" i="59"/>
  <c r="H128" i="59" s="1"/>
  <c r="H127" i="59" s="1"/>
  <c r="H126" i="59" s="1"/>
  <c r="J129" i="59"/>
  <c r="J128" i="59" s="1"/>
  <c r="J127" i="59" s="1"/>
  <c r="G129" i="59"/>
  <c r="G128" i="59" s="1"/>
  <c r="G127" i="59" s="1"/>
  <c r="K115" i="59"/>
  <c r="K114" i="59" s="1"/>
  <c r="K113" i="59" s="1"/>
  <c r="K112" i="59" s="1"/>
  <c r="H115" i="59"/>
  <c r="H114" i="59" s="1"/>
  <c r="H113" i="59" s="1"/>
  <c r="H112" i="59" s="1"/>
  <c r="J115" i="59"/>
  <c r="J114" i="59" s="1"/>
  <c r="J113" i="59" s="1"/>
  <c r="J112" i="59" s="1"/>
  <c r="J93" i="59" s="1"/>
  <c r="G115" i="59"/>
  <c r="G114" i="59" s="1"/>
  <c r="G113" i="59" s="1"/>
  <c r="G112" i="59" s="1"/>
  <c r="J102" i="59"/>
  <c r="J101" i="59" s="1"/>
  <c r="K102" i="59"/>
  <c r="K101" i="59" s="1"/>
  <c r="H102" i="59"/>
  <c r="H101" i="59" s="1"/>
  <c r="H93" i="59" s="1"/>
  <c r="G102" i="59"/>
  <c r="G101" i="59" s="1"/>
  <c r="G93" i="59" s="1"/>
  <c r="J69" i="59"/>
  <c r="J68" i="59" s="1"/>
  <c r="J67" i="59" s="1"/>
  <c r="J66" i="59" s="1"/>
  <c r="K69" i="59"/>
  <c r="K68" i="59" s="1"/>
  <c r="K67" i="59" s="1"/>
  <c r="K66" i="59" s="1"/>
  <c r="H69" i="59"/>
  <c r="H68" i="59" s="1"/>
  <c r="H67" i="59" s="1"/>
  <c r="H66" i="59" s="1"/>
  <c r="J54" i="59"/>
  <c r="J53" i="59" s="1"/>
  <c r="J48" i="59" s="1"/>
  <c r="H54" i="59"/>
  <c r="H53" i="59" s="1"/>
  <c r="H47" i="59" s="1"/>
  <c r="K54" i="59"/>
  <c r="K53" i="59" s="1"/>
  <c r="K48" i="59" s="1"/>
  <c r="G54" i="59"/>
  <c r="G53" i="59" s="1"/>
  <c r="G47" i="59" s="1"/>
  <c r="G41" i="59" s="1"/>
  <c r="G8" i="59" s="1"/>
  <c r="J47" i="59"/>
  <c r="K47" i="59"/>
  <c r="K41" i="59" s="1"/>
  <c r="K8" i="59" s="1"/>
  <c r="H48" i="59"/>
  <c r="K23" i="59"/>
  <c r="J23" i="59"/>
  <c r="G23" i="59"/>
  <c r="H23" i="59"/>
  <c r="K230" i="59"/>
  <c r="K229" i="59" s="1"/>
  <c r="F69" i="59"/>
  <c r="F68" i="59" s="1"/>
  <c r="F67" i="59" s="1"/>
  <c r="F66" i="59" s="1"/>
  <c r="F102" i="59"/>
  <c r="F101" i="59" s="1"/>
  <c r="I245" i="59"/>
  <c r="I244" i="59" s="1"/>
  <c r="I243" i="59" s="1"/>
  <c r="I242" i="59" s="1"/>
  <c r="I241" i="59" s="1"/>
  <c r="I240" i="59" s="1"/>
  <c r="J230" i="59"/>
  <c r="J229" i="59" s="1"/>
  <c r="G230" i="59"/>
  <c r="G229" i="59" s="1"/>
  <c r="H230" i="59"/>
  <c r="H229" i="59" s="1"/>
  <c r="J222" i="59"/>
  <c r="J221" i="59" s="1"/>
  <c r="K222" i="59"/>
  <c r="K221" i="59" s="1"/>
  <c r="G222" i="59"/>
  <c r="G221" i="59" s="1"/>
  <c r="H222" i="59"/>
  <c r="H221" i="59" s="1"/>
  <c r="I222" i="59"/>
  <c r="I221" i="59" s="1"/>
  <c r="F23" i="59"/>
  <c r="F129" i="59"/>
  <c r="F128" i="59" s="1"/>
  <c r="F127" i="59" s="1"/>
  <c r="I178" i="59"/>
  <c r="I177" i="59" s="1"/>
  <c r="I176" i="59" s="1"/>
  <c r="I175" i="59" s="1"/>
  <c r="F54" i="59"/>
  <c r="F53" i="59" s="1"/>
  <c r="F47" i="59" s="1"/>
  <c r="I23" i="59"/>
  <c r="I54" i="59"/>
  <c r="I53" i="59" s="1"/>
  <c r="I48" i="59" s="1"/>
  <c r="I115" i="59"/>
  <c r="I114" i="59" s="1"/>
  <c r="I113" i="59" s="1"/>
  <c r="I112" i="59" s="1"/>
  <c r="I230" i="59"/>
  <c r="I229" i="59" s="1"/>
  <c r="F157" i="59"/>
  <c r="F156" i="59" s="1"/>
  <c r="F155" i="59" s="1"/>
  <c r="F154" i="59" s="1"/>
  <c r="I129" i="59"/>
  <c r="I128" i="59" s="1"/>
  <c r="I127" i="59" s="1"/>
  <c r="I126" i="59" s="1"/>
  <c r="F230" i="59"/>
  <c r="F229" i="59" s="1"/>
  <c r="F220" i="59" s="1"/>
  <c r="F219" i="59" s="1"/>
  <c r="F218" i="59" s="1"/>
  <c r="G120" i="62"/>
  <c r="G119" i="62" s="1"/>
  <c r="G110" i="62" s="1"/>
  <c r="J198" i="62"/>
  <c r="J61" i="62"/>
  <c r="J60" i="62" s="1"/>
  <c r="J53" i="62" s="1"/>
  <c r="G80" i="62"/>
  <c r="G79" i="62" s="1"/>
  <c r="G78" i="62" s="1"/>
  <c r="G77" i="62" s="1"/>
  <c r="J188" i="62"/>
  <c r="J187" i="62" s="1"/>
  <c r="J186" i="62" s="1"/>
  <c r="J185" i="62" s="1"/>
  <c r="J120" i="62"/>
  <c r="J119" i="62" s="1"/>
  <c r="G235" i="62"/>
  <c r="G234" i="62" s="1"/>
  <c r="G233" i="62" s="1"/>
  <c r="G232" i="62" s="1"/>
  <c r="G226" i="62" s="1"/>
  <c r="G225" i="62" s="1"/>
  <c r="G224" i="62" s="1"/>
  <c r="G198" i="62" s="1"/>
  <c r="G284" i="62"/>
  <c r="G283" i="62" s="1"/>
  <c r="G282" i="62" s="1"/>
  <c r="G281" i="62" s="1"/>
  <c r="G280" i="62" s="1"/>
  <c r="G279" i="62" s="1"/>
  <c r="G42" i="60"/>
  <c r="G41" i="60" s="1"/>
  <c r="G40" i="60" s="1"/>
  <c r="G80" i="60"/>
  <c r="G105" i="60"/>
  <c r="G104" i="60" s="1"/>
  <c r="G73" i="60"/>
  <c r="G72" i="60" s="1"/>
  <c r="G120" i="60"/>
  <c r="G119" i="60" s="1"/>
  <c r="G118" i="60" s="1"/>
  <c r="G154" i="60"/>
  <c r="G153" i="60" s="1"/>
  <c r="G152" i="60" s="1"/>
  <c r="F115" i="59"/>
  <c r="F114" i="59" s="1"/>
  <c r="F113" i="59" s="1"/>
  <c r="F112" i="59" s="1"/>
  <c r="F93" i="59" s="1"/>
  <c r="F41" i="59"/>
  <c r="F177" i="59"/>
  <c r="F176" i="59" s="1"/>
  <c r="F175" i="59" s="1"/>
  <c r="I197" i="59"/>
  <c r="I196" i="59" s="1"/>
  <c r="I195" i="59" s="1"/>
  <c r="I47" i="59"/>
  <c r="I41" i="59" s="1"/>
  <c r="I93" i="59"/>
  <c r="F197" i="59"/>
  <c r="F196" i="59" s="1"/>
  <c r="F195" i="59" s="1"/>
  <c r="F245" i="59"/>
  <c r="F244" i="59" s="1"/>
  <c r="F243" i="59" s="1"/>
  <c r="F242" i="59" s="1"/>
  <c r="F241" i="59" s="1"/>
  <c r="F240" i="59" s="1"/>
  <c r="F126" i="59" l="1"/>
  <c r="F252" i="59" s="1"/>
  <c r="F8" i="59"/>
  <c r="G220" i="59"/>
  <c r="G219" i="59" s="1"/>
  <c r="G218" i="59" s="1"/>
  <c r="H220" i="59"/>
  <c r="H219" i="59" s="1"/>
  <c r="H218" i="59" s="1"/>
  <c r="J149" i="62"/>
  <c r="I54" i="62"/>
  <c r="J47" i="62"/>
  <c r="J8" i="62" s="1"/>
  <c r="K253" i="62"/>
  <c r="K252" i="62" s="1"/>
  <c r="K251" i="62" s="1"/>
  <c r="L253" i="62"/>
  <c r="L252" i="62" s="1"/>
  <c r="L251" i="62" s="1"/>
  <c r="H253" i="62"/>
  <c r="H252" i="62" s="1"/>
  <c r="H251" i="62" s="1"/>
  <c r="K198" i="62"/>
  <c r="L198" i="62"/>
  <c r="I198" i="62"/>
  <c r="H149" i="62"/>
  <c r="K149" i="62"/>
  <c r="K110" i="62"/>
  <c r="H8" i="62"/>
  <c r="L110" i="62"/>
  <c r="J253" i="62"/>
  <c r="J252" i="62" s="1"/>
  <c r="J251" i="62" s="1"/>
  <c r="I53" i="62"/>
  <c r="I47" i="62" s="1"/>
  <c r="H110" i="62"/>
  <c r="I110" i="62"/>
  <c r="L47" i="62"/>
  <c r="L8" i="62" s="1"/>
  <c r="K47" i="62"/>
  <c r="K8" i="62" s="1"/>
  <c r="K54" i="62"/>
  <c r="L54" i="62"/>
  <c r="H54" i="62"/>
  <c r="I8" i="62"/>
  <c r="J110" i="62"/>
  <c r="G71" i="60"/>
  <c r="D80" i="60"/>
  <c r="D71" i="60" s="1"/>
  <c r="F80" i="60"/>
  <c r="E80" i="60"/>
  <c r="H71" i="60"/>
  <c r="H181" i="60" s="1"/>
  <c r="I71" i="60"/>
  <c r="I181" i="60" s="1"/>
  <c r="F71" i="60"/>
  <c r="F181" i="60" s="1"/>
  <c r="E71" i="60"/>
  <c r="E181" i="60" s="1"/>
  <c r="H41" i="60"/>
  <c r="H40" i="60" s="1"/>
  <c r="F41" i="60"/>
  <c r="F40" i="60" s="1"/>
  <c r="E41" i="60"/>
  <c r="E40" i="60" s="1"/>
  <c r="G181" i="60"/>
  <c r="F167" i="59"/>
  <c r="J126" i="59"/>
  <c r="K126" i="59"/>
  <c r="G126" i="59"/>
  <c r="G252" i="59" s="1"/>
  <c r="K93" i="59"/>
  <c r="J41" i="59"/>
  <c r="J8" i="59" s="1"/>
  <c r="H41" i="59"/>
  <c r="H8" i="59" s="1"/>
  <c r="H252" i="59" s="1"/>
  <c r="G48" i="59"/>
  <c r="K220" i="59"/>
  <c r="K219" i="59" s="1"/>
  <c r="K218" i="59" s="1"/>
  <c r="I167" i="59"/>
  <c r="I8" i="59"/>
  <c r="J220" i="59"/>
  <c r="J219" i="59" s="1"/>
  <c r="J218" i="59" s="1"/>
  <c r="I220" i="59"/>
  <c r="I219" i="59" s="1"/>
  <c r="I218" i="59" s="1"/>
  <c r="F48" i="59"/>
  <c r="G47" i="62"/>
  <c r="G8" i="62" s="1"/>
  <c r="G297" i="62" s="1"/>
  <c r="J54" i="62"/>
  <c r="D181" i="60"/>
  <c r="J252" i="59" l="1"/>
  <c r="J297" i="62"/>
  <c r="I252" i="59"/>
  <c r="K252" i="59"/>
  <c r="C8" i="34" l="1"/>
  <c r="I164" i="56"/>
  <c r="H164" i="56"/>
  <c r="I178" i="56"/>
  <c r="I179" i="56"/>
  <c r="I177" i="56" s="1"/>
  <c r="I176" i="56" s="1"/>
  <c r="I175" i="56" s="1"/>
  <c r="H177" i="56"/>
  <c r="H176" i="56" s="1"/>
  <c r="H175" i="56" s="1"/>
  <c r="G177" i="56"/>
  <c r="G176" i="56" s="1"/>
  <c r="G175" i="56" s="1"/>
  <c r="E126" i="58"/>
  <c r="F126" i="58"/>
  <c r="E127" i="58"/>
  <c r="F127" i="58"/>
  <c r="D126" i="58"/>
  <c r="E134" i="58"/>
  <c r="E133" i="58" s="1"/>
  <c r="F134" i="58"/>
  <c r="F135" i="58"/>
  <c r="F133" i="58"/>
  <c r="D134" i="58"/>
  <c r="D133" i="58" s="1"/>
  <c r="G131" i="57"/>
  <c r="H131" i="57"/>
  <c r="F131" i="57"/>
  <c r="H140" i="57"/>
  <c r="H139" i="57" s="1"/>
  <c r="H138" i="57" s="1"/>
  <c r="G139" i="57"/>
  <c r="G138" i="57" s="1"/>
  <c r="F139" i="57"/>
  <c r="F138" i="57"/>
  <c r="H156" i="57"/>
  <c r="G155" i="57"/>
  <c r="H155" i="57"/>
  <c r="F155" i="57"/>
  <c r="H108" i="57"/>
  <c r="G107" i="57"/>
  <c r="G106" i="57" s="1"/>
  <c r="G105" i="57" s="1"/>
  <c r="H107" i="57"/>
  <c r="H106" i="57" s="1"/>
  <c r="H105" i="57" s="1"/>
  <c r="F107" i="57"/>
  <c r="F106" i="57" s="1"/>
  <c r="F105" i="57" s="1"/>
  <c r="H244" i="57"/>
  <c r="H242" i="57"/>
  <c r="H240" i="57"/>
  <c r="H222" i="57"/>
  <c r="H232" i="57"/>
  <c r="H228" i="57"/>
  <c r="H226" i="57"/>
  <c r="H219" i="57"/>
  <c r="H211" i="57"/>
  <c r="H203" i="57"/>
  <c r="H199" i="57"/>
  <c r="H195" i="57"/>
  <c r="H188" i="57"/>
  <c r="H184" i="57"/>
  <c r="H181" i="57"/>
  <c r="H178" i="57"/>
  <c r="H171" i="57"/>
  <c r="H163" i="57"/>
  <c r="H154" i="57"/>
  <c r="H147" i="57"/>
  <c r="H137" i="57"/>
  <c r="H134" i="57"/>
  <c r="H127" i="57"/>
  <c r="H123" i="57"/>
  <c r="H120" i="57"/>
  <c r="H118" i="57"/>
  <c r="H111" i="57"/>
  <c r="H104" i="57"/>
  <c r="H97" i="57"/>
  <c r="H89" i="57"/>
  <c r="H82" i="57"/>
  <c r="H76" i="57"/>
  <c r="H70" i="57"/>
  <c r="H66" i="57"/>
  <c r="H64" i="57"/>
  <c r="H58" i="57"/>
  <c r="H55" i="57"/>
  <c r="H53" i="57"/>
  <c r="H51" i="57"/>
  <c r="H47" i="57"/>
  <c r="H40" i="57"/>
  <c r="H34" i="57"/>
  <c r="H28" i="57"/>
  <c r="H22" i="57"/>
  <c r="H15" i="57"/>
  <c r="F115" i="58"/>
  <c r="F114" i="58" s="1"/>
  <c r="F113" i="58" s="1"/>
  <c r="F112" i="58" s="1"/>
  <c r="F63" i="58"/>
  <c r="F62" i="58" s="1"/>
  <c r="E62" i="58"/>
  <c r="D62" i="58"/>
  <c r="F12" i="58"/>
  <c r="F16" i="58"/>
  <c r="F20" i="58"/>
  <c r="F26" i="58"/>
  <c r="F34" i="58"/>
  <c r="F40" i="58"/>
  <c r="F46" i="58"/>
  <c r="F49" i="58"/>
  <c r="F52" i="58"/>
  <c r="F59" i="58"/>
  <c r="F66" i="58"/>
  <c r="F97" i="58"/>
  <c r="E96" i="58"/>
  <c r="F96" i="58"/>
  <c r="D96" i="58"/>
  <c r="F76" i="58"/>
  <c r="F79" i="58"/>
  <c r="F83" i="58"/>
  <c r="F85" i="58"/>
  <c r="F89" i="58"/>
  <c r="F93" i="58"/>
  <c r="F95" i="58"/>
  <c r="F103" i="58"/>
  <c r="F105" i="58"/>
  <c r="F109" i="58"/>
  <c r="F123" i="58"/>
  <c r="F129" i="58"/>
  <c r="F132" i="58"/>
  <c r="F139" i="58"/>
  <c r="F145" i="58"/>
  <c r="F147" i="58"/>
  <c r="F150" i="58"/>
  <c r="F154" i="58"/>
  <c r="F158" i="58"/>
  <c r="F162" i="58"/>
  <c r="F168" i="58"/>
  <c r="F171" i="58"/>
  <c r="F174" i="58"/>
  <c r="F178" i="58"/>
  <c r="F182" i="58"/>
  <c r="F188" i="58"/>
  <c r="E114" i="58"/>
  <c r="E113" i="58" s="1"/>
  <c r="E112" i="58" s="1"/>
  <c r="F70" i="58"/>
  <c r="F61" i="58"/>
  <c r="F27" i="58"/>
  <c r="F30" i="58"/>
  <c r="F29" i="58" s="1"/>
  <c r="F28" i="58" s="1"/>
  <c r="E29" i="58"/>
  <c r="E28" i="58"/>
  <c r="E27" i="58" s="1"/>
  <c r="D29" i="58"/>
  <c r="D28" i="58" s="1"/>
  <c r="D27" i="58" s="1"/>
  <c r="F24" i="32" l="1"/>
  <c r="F18" i="32"/>
  <c r="F11" i="32"/>
  <c r="F12" i="32"/>
  <c r="F13" i="32"/>
  <c r="F10" i="32"/>
  <c r="I69" i="56"/>
  <c r="H197" i="56"/>
  <c r="H196" i="56" s="1"/>
  <c r="G197" i="56"/>
  <c r="G196" i="56" s="1"/>
  <c r="I198" i="56" l="1"/>
  <c r="I197" i="56" s="1"/>
  <c r="I196" i="56" s="1"/>
  <c r="I134" i="56" l="1"/>
  <c r="G133" i="56"/>
  <c r="G132" i="56" s="1"/>
  <c r="G131" i="56" l="1"/>
  <c r="I132" i="56"/>
  <c r="I133" i="56"/>
  <c r="H244" i="56"/>
  <c r="I247" i="56"/>
  <c r="I246" i="56" s="1"/>
  <c r="I245" i="56" s="1"/>
  <c r="H247" i="56"/>
  <c r="H246" i="56" s="1"/>
  <c r="H245" i="56" s="1"/>
  <c r="G130" i="56" l="1"/>
  <c r="I130" i="56" s="1"/>
  <c r="I131" i="56"/>
  <c r="I310" i="56"/>
  <c r="I307" i="56"/>
  <c r="I306" i="56"/>
  <c r="I302" i="56"/>
  <c r="I303" i="56"/>
  <c r="I301" i="56"/>
  <c r="I292" i="56"/>
  <c r="I287" i="56"/>
  <c r="I286" i="56"/>
  <c r="I283" i="56"/>
  <c r="I282" i="56"/>
  <c r="I281" i="56"/>
  <c r="I276" i="56"/>
  <c r="I272" i="56"/>
  <c r="I263" i="56"/>
  <c r="I254" i="56"/>
  <c r="I243" i="56"/>
  <c r="I235" i="56"/>
  <c r="I230" i="56"/>
  <c r="I226" i="56"/>
  <c r="I222" i="56"/>
  <c r="I214" i="56"/>
  <c r="I205" i="56"/>
  <c r="I195" i="56"/>
  <c r="I187" i="56"/>
  <c r="I174" i="56"/>
  <c r="I173" i="56"/>
  <c r="I169" i="56"/>
  <c r="I168" i="56"/>
  <c r="I159" i="56"/>
  <c r="I154" i="56"/>
  <c r="I150" i="56"/>
  <c r="I147" i="56"/>
  <c r="I139" i="56"/>
  <c r="I129" i="56"/>
  <c r="I121" i="56"/>
  <c r="I112" i="56"/>
  <c r="I111" i="56"/>
  <c r="I103" i="56"/>
  <c r="I96" i="56"/>
  <c r="I89" i="56"/>
  <c r="I84" i="56"/>
  <c r="I81" i="56"/>
  <c r="I80" i="56"/>
  <c r="I73" i="56"/>
  <c r="I68" i="56"/>
  <c r="I65" i="56"/>
  <c r="I64" i="56"/>
  <c r="I61" i="56"/>
  <c r="I60" i="56"/>
  <c r="I59" i="56"/>
  <c r="I54" i="56"/>
  <c r="I46" i="56"/>
  <c r="I40" i="56"/>
  <c r="I34" i="56"/>
  <c r="I27" i="56"/>
  <c r="I28" i="56"/>
  <c r="I26" i="56"/>
  <c r="I16" i="56"/>
  <c r="I17" i="56"/>
  <c r="I18" i="56"/>
  <c r="G175" i="57" l="1"/>
  <c r="F176" i="57"/>
  <c r="F175" i="57"/>
  <c r="H300" i="56" l="1"/>
  <c r="H299" i="56" s="1"/>
  <c r="I300" i="56"/>
  <c r="I299" i="56" s="1"/>
  <c r="H305" i="56"/>
  <c r="H304" i="56" s="1"/>
  <c r="I305" i="56"/>
  <c r="I304" i="56" s="1"/>
  <c r="H309" i="56"/>
  <c r="H308" i="56" s="1"/>
  <c r="I309" i="56"/>
  <c r="I308" i="56" s="1"/>
  <c r="H280" i="56"/>
  <c r="H279" i="56" s="1"/>
  <c r="I280" i="56"/>
  <c r="I279" i="56" s="1"/>
  <c r="H285" i="56"/>
  <c r="H284" i="56" s="1"/>
  <c r="I285" i="56"/>
  <c r="I284" i="56" s="1"/>
  <c r="I290" i="56"/>
  <c r="I289" i="56" s="1"/>
  <c r="I288" i="56" s="1"/>
  <c r="H291" i="56"/>
  <c r="H290" i="56" s="1"/>
  <c r="H289" i="56" s="1"/>
  <c r="H288" i="56" s="1"/>
  <c r="I291" i="56"/>
  <c r="H271" i="56"/>
  <c r="H270" i="56" s="1"/>
  <c r="H269" i="56" s="1"/>
  <c r="I271" i="56"/>
  <c r="I270" i="56" s="1"/>
  <c r="I269" i="56" s="1"/>
  <c r="H275" i="56"/>
  <c r="H274" i="56" s="1"/>
  <c r="H273" i="56" s="1"/>
  <c r="I275" i="56"/>
  <c r="I274" i="56" s="1"/>
  <c r="I273" i="56" s="1"/>
  <c r="H262" i="56"/>
  <c r="H261" i="56" s="1"/>
  <c r="H260" i="56" s="1"/>
  <c r="H259" i="56" s="1"/>
  <c r="H258" i="56" s="1"/>
  <c r="H257" i="56" s="1"/>
  <c r="H256" i="56" s="1"/>
  <c r="I262" i="56"/>
  <c r="I261" i="56" s="1"/>
  <c r="I260" i="56" s="1"/>
  <c r="I259" i="56" s="1"/>
  <c r="I258" i="56" s="1"/>
  <c r="I257" i="56" s="1"/>
  <c r="I256" i="56" s="1"/>
  <c r="I255" i="56" s="1"/>
  <c r="H242" i="56"/>
  <c r="H241" i="56" s="1"/>
  <c r="H240" i="56" s="1"/>
  <c r="H239" i="56" s="1"/>
  <c r="I242" i="56"/>
  <c r="I241" i="56" s="1"/>
  <c r="I240" i="56" s="1"/>
  <c r="I239" i="56" s="1"/>
  <c r="H253" i="56"/>
  <c r="H252" i="56" s="1"/>
  <c r="H251" i="56" s="1"/>
  <c r="H250" i="56" s="1"/>
  <c r="I253" i="56"/>
  <c r="I252" i="56" s="1"/>
  <c r="I251" i="56" s="1"/>
  <c r="I250" i="56" s="1"/>
  <c r="H221" i="56"/>
  <c r="H220" i="56" s="1"/>
  <c r="H219" i="56" s="1"/>
  <c r="I221" i="56"/>
  <c r="I220" i="56" s="1"/>
  <c r="I219" i="56" s="1"/>
  <c r="H225" i="56"/>
  <c r="H224" i="56" s="1"/>
  <c r="H223" i="56" s="1"/>
  <c r="I225" i="56"/>
  <c r="I224" i="56" s="1"/>
  <c r="I223" i="56" s="1"/>
  <c r="H229" i="56"/>
  <c r="H228" i="56" s="1"/>
  <c r="H227" i="56" s="1"/>
  <c r="I229" i="56"/>
  <c r="I228" i="56" s="1"/>
  <c r="I227" i="56" s="1"/>
  <c r="H234" i="56"/>
  <c r="H233" i="56" s="1"/>
  <c r="H232" i="56" s="1"/>
  <c r="H231" i="56" s="1"/>
  <c r="I234" i="56"/>
  <c r="I233" i="56" s="1"/>
  <c r="I232" i="56" s="1"/>
  <c r="I231" i="56" s="1"/>
  <c r="H213" i="56"/>
  <c r="H212" i="56" s="1"/>
  <c r="H211" i="56" s="1"/>
  <c r="H210" i="56" s="1"/>
  <c r="H209" i="56" s="1"/>
  <c r="H208" i="56" s="1"/>
  <c r="H207" i="56" s="1"/>
  <c r="E27" i="32" s="1"/>
  <c r="I213" i="56"/>
  <c r="I212" i="56" s="1"/>
  <c r="I211" i="56" s="1"/>
  <c r="I210" i="56" s="1"/>
  <c r="I209" i="56" s="1"/>
  <c r="I208" i="56" s="1"/>
  <c r="I207" i="56" s="1"/>
  <c r="H204" i="56"/>
  <c r="H203" i="56" s="1"/>
  <c r="H202" i="56" s="1"/>
  <c r="H201" i="56" s="1"/>
  <c r="H200" i="56" s="1"/>
  <c r="H199" i="56" s="1"/>
  <c r="E25" i="32" s="1"/>
  <c r="F25" i="32" s="1"/>
  <c r="I204" i="56"/>
  <c r="I203" i="56" s="1"/>
  <c r="I202" i="56" s="1"/>
  <c r="I201" i="56" s="1"/>
  <c r="I200" i="56" s="1"/>
  <c r="I199" i="56" s="1"/>
  <c r="H194" i="56"/>
  <c r="H193" i="56" s="1"/>
  <c r="H192" i="56" s="1"/>
  <c r="H191" i="56" s="1"/>
  <c r="H190" i="56" s="1"/>
  <c r="H189" i="56" s="1"/>
  <c r="H188" i="56" s="1"/>
  <c r="I194" i="56"/>
  <c r="I193" i="56" s="1"/>
  <c r="I192" i="56" s="1"/>
  <c r="I191" i="56" s="1"/>
  <c r="I190" i="56" s="1"/>
  <c r="H186" i="56"/>
  <c r="H185" i="56" s="1"/>
  <c r="H184" i="56" s="1"/>
  <c r="H183" i="56" s="1"/>
  <c r="H182" i="56" s="1"/>
  <c r="H181" i="56" s="1"/>
  <c r="H180" i="56" s="1"/>
  <c r="E23" i="32" s="1"/>
  <c r="I186" i="56"/>
  <c r="I185" i="56" s="1"/>
  <c r="I184" i="56" s="1"/>
  <c r="I183" i="56" s="1"/>
  <c r="I182" i="56" s="1"/>
  <c r="I181" i="56" s="1"/>
  <c r="I180" i="56" s="1"/>
  <c r="H167" i="56"/>
  <c r="H166" i="56" s="1"/>
  <c r="H165" i="56" s="1"/>
  <c r="I167" i="56"/>
  <c r="I166" i="56" s="1"/>
  <c r="I165" i="56" s="1"/>
  <c r="H172" i="56"/>
  <c r="H171" i="56" s="1"/>
  <c r="H170" i="56" s="1"/>
  <c r="I172" i="56"/>
  <c r="I171" i="56" s="1"/>
  <c r="I170" i="56" s="1"/>
  <c r="H146" i="56"/>
  <c r="H145" i="56" s="1"/>
  <c r="H144" i="56" s="1"/>
  <c r="I146" i="56"/>
  <c r="I145" i="56" s="1"/>
  <c r="I144" i="56" s="1"/>
  <c r="H149" i="56"/>
  <c r="H148" i="56" s="1"/>
  <c r="I149" i="56"/>
  <c r="I148" i="56" s="1"/>
  <c r="H153" i="56"/>
  <c r="H152" i="56" s="1"/>
  <c r="H151" i="56" s="1"/>
  <c r="I153" i="56"/>
  <c r="I152" i="56" s="1"/>
  <c r="I151" i="56" s="1"/>
  <c r="H158" i="56"/>
  <c r="H157" i="56" s="1"/>
  <c r="H156" i="56" s="1"/>
  <c r="H155" i="56" s="1"/>
  <c r="I158" i="56"/>
  <c r="I157" i="56" s="1"/>
  <c r="I156" i="56" s="1"/>
  <c r="I155" i="56" s="1"/>
  <c r="H128" i="56"/>
  <c r="H127" i="56" s="1"/>
  <c r="H126" i="56" s="1"/>
  <c r="H125" i="56" s="1"/>
  <c r="H124" i="56" s="1"/>
  <c r="I128" i="56"/>
  <c r="I127" i="56" s="1"/>
  <c r="I126" i="56" s="1"/>
  <c r="I125" i="56" s="1"/>
  <c r="I124" i="56" s="1"/>
  <c r="H138" i="56"/>
  <c r="H137" i="56" s="1"/>
  <c r="H136" i="56" s="1"/>
  <c r="H135" i="56" s="1"/>
  <c r="I138" i="56"/>
  <c r="I137" i="56" s="1"/>
  <c r="I136" i="56" s="1"/>
  <c r="I135" i="56" s="1"/>
  <c r="H120" i="56"/>
  <c r="H119" i="56" s="1"/>
  <c r="H118" i="56" s="1"/>
  <c r="H117" i="56" s="1"/>
  <c r="H116" i="56" s="1"/>
  <c r="H115" i="56" s="1"/>
  <c r="H114" i="56" s="1"/>
  <c r="I120" i="56"/>
  <c r="I119" i="56" s="1"/>
  <c r="I118" i="56" s="1"/>
  <c r="I117" i="56" s="1"/>
  <c r="I116" i="56" s="1"/>
  <c r="I115" i="56" s="1"/>
  <c r="I114" i="56" s="1"/>
  <c r="H110" i="56"/>
  <c r="H109" i="56" s="1"/>
  <c r="H108" i="56" s="1"/>
  <c r="H107" i="56" s="1"/>
  <c r="H106" i="56" s="1"/>
  <c r="H105" i="56" s="1"/>
  <c r="H104" i="56" s="1"/>
  <c r="E16" i="32" s="1"/>
  <c r="I110" i="56"/>
  <c r="I109" i="56" s="1"/>
  <c r="I108" i="56" s="1"/>
  <c r="I107" i="56" s="1"/>
  <c r="I106" i="56" s="1"/>
  <c r="I105" i="56" s="1"/>
  <c r="I104" i="56" s="1"/>
  <c r="H102" i="56"/>
  <c r="H101" i="56" s="1"/>
  <c r="H100" i="56" s="1"/>
  <c r="H99" i="56" s="1"/>
  <c r="H98" i="56" s="1"/>
  <c r="H97" i="56" s="1"/>
  <c r="I102" i="56"/>
  <c r="I101" i="56" s="1"/>
  <c r="I100" i="56" s="1"/>
  <c r="I99" i="56" s="1"/>
  <c r="I98" i="56" s="1"/>
  <c r="I97" i="56" s="1"/>
  <c r="H95" i="56"/>
  <c r="H94" i="56" s="1"/>
  <c r="H93" i="56" s="1"/>
  <c r="H92" i="56" s="1"/>
  <c r="H91" i="56" s="1"/>
  <c r="H90" i="56" s="1"/>
  <c r="I95" i="56"/>
  <c r="I94" i="56" s="1"/>
  <c r="I93" i="56" s="1"/>
  <c r="I92" i="56" s="1"/>
  <c r="I91" i="56" s="1"/>
  <c r="I90" i="56" s="1"/>
  <c r="H79" i="56"/>
  <c r="H78" i="56" s="1"/>
  <c r="I79" i="56"/>
  <c r="I78" i="56" s="1"/>
  <c r="H83" i="56"/>
  <c r="H82" i="56" s="1"/>
  <c r="I83" i="56"/>
  <c r="I82" i="56" s="1"/>
  <c r="H88" i="56"/>
  <c r="H87" i="56" s="1"/>
  <c r="H86" i="56" s="1"/>
  <c r="H85" i="56" s="1"/>
  <c r="I88" i="56"/>
  <c r="I87" i="56" s="1"/>
  <c r="I86" i="56" s="1"/>
  <c r="I85" i="56" s="1"/>
  <c r="H45" i="56"/>
  <c r="H44" i="56" s="1"/>
  <c r="H43" i="56" s="1"/>
  <c r="H42" i="56" s="1"/>
  <c r="H41" i="56" s="1"/>
  <c r="I45" i="56"/>
  <c r="I44" i="56" s="1"/>
  <c r="I43" i="56" s="1"/>
  <c r="I42" i="56" s="1"/>
  <c r="I41" i="56" s="1"/>
  <c r="H53" i="56"/>
  <c r="H52" i="56" s="1"/>
  <c r="H51" i="56" s="1"/>
  <c r="H50" i="56" s="1"/>
  <c r="I53" i="56"/>
  <c r="I52" i="56" s="1"/>
  <c r="I51" i="56" s="1"/>
  <c r="I50" i="56" s="1"/>
  <c r="H58" i="56"/>
  <c r="H57" i="56" s="1"/>
  <c r="I58" i="56"/>
  <c r="I57" i="56" s="1"/>
  <c r="H63" i="56"/>
  <c r="H62" i="56" s="1"/>
  <c r="I63" i="56"/>
  <c r="I62" i="56" s="1"/>
  <c r="H67" i="56"/>
  <c r="H66" i="56" s="1"/>
  <c r="I67" i="56"/>
  <c r="I66" i="56" s="1"/>
  <c r="H72" i="56"/>
  <c r="H71" i="56" s="1"/>
  <c r="H70" i="56" s="1"/>
  <c r="I72" i="56"/>
  <c r="I71" i="56" s="1"/>
  <c r="I70" i="56" s="1"/>
  <c r="H33" i="56"/>
  <c r="H32" i="56" s="1"/>
  <c r="H31" i="56" s="1"/>
  <c r="H30" i="56" s="1"/>
  <c r="I33" i="56"/>
  <c r="I32" i="56" s="1"/>
  <c r="I31" i="56" s="1"/>
  <c r="I30" i="56" s="1"/>
  <c r="H39" i="56"/>
  <c r="H38" i="56" s="1"/>
  <c r="H37" i="56" s="1"/>
  <c r="H36" i="56" s="1"/>
  <c r="H35" i="56" s="1"/>
  <c r="I39" i="56"/>
  <c r="I38" i="56" s="1"/>
  <c r="I37" i="56" s="1"/>
  <c r="I36" i="56" s="1"/>
  <c r="I35" i="56" s="1"/>
  <c r="H25" i="56"/>
  <c r="H24" i="56" s="1"/>
  <c r="H23" i="56" s="1"/>
  <c r="I25" i="56"/>
  <c r="I24" i="56" s="1"/>
  <c r="H15" i="56"/>
  <c r="E187" i="58"/>
  <c r="E186" i="58" s="1"/>
  <c r="E185" i="58" s="1"/>
  <c r="E184" i="58" s="1"/>
  <c r="E183" i="58" s="1"/>
  <c r="F187" i="58"/>
  <c r="F186" i="58" s="1"/>
  <c r="F185" i="58" s="1"/>
  <c r="F184" i="58" s="1"/>
  <c r="F183" i="58" s="1"/>
  <c r="E167" i="58"/>
  <c r="E166" i="58" s="1"/>
  <c r="F167" i="58"/>
  <c r="F166" i="58" s="1"/>
  <c r="E170" i="58"/>
  <c r="E169" i="58" s="1"/>
  <c r="F170" i="58"/>
  <c r="F169" i="58" s="1"/>
  <c r="E173" i="58"/>
  <c r="E172" i="58" s="1"/>
  <c r="F173" i="58"/>
  <c r="F172" i="58" s="1"/>
  <c r="E177" i="58"/>
  <c r="E176" i="58" s="1"/>
  <c r="E175" i="58" s="1"/>
  <c r="F177" i="58"/>
  <c r="F176" i="58" s="1"/>
  <c r="F175" i="58" s="1"/>
  <c r="E181" i="58"/>
  <c r="E180" i="58" s="1"/>
  <c r="E179" i="58" s="1"/>
  <c r="F181" i="58"/>
  <c r="F180" i="58" s="1"/>
  <c r="F179" i="58" s="1"/>
  <c r="E144" i="58"/>
  <c r="E143" i="58" s="1"/>
  <c r="F144" i="58"/>
  <c r="F143" i="58" s="1"/>
  <c r="E146" i="58"/>
  <c r="F146" i="58"/>
  <c r="E149" i="58"/>
  <c r="E148" i="58" s="1"/>
  <c r="F149" i="58"/>
  <c r="F148" i="58" s="1"/>
  <c r="E153" i="58"/>
  <c r="E152" i="58" s="1"/>
  <c r="E151" i="58" s="1"/>
  <c r="F153" i="58"/>
  <c r="F152" i="58" s="1"/>
  <c r="F151" i="58" s="1"/>
  <c r="E157" i="58"/>
  <c r="E156" i="58" s="1"/>
  <c r="E155" i="58" s="1"/>
  <c r="F157" i="58"/>
  <c r="F156" i="58" s="1"/>
  <c r="F155" i="58" s="1"/>
  <c r="E161" i="58"/>
  <c r="E160" i="58" s="1"/>
  <c r="E159" i="58" s="1"/>
  <c r="F161" i="58"/>
  <c r="F160" i="58" s="1"/>
  <c r="F159" i="58" s="1"/>
  <c r="E128" i="58"/>
  <c r="F128" i="58"/>
  <c r="E131" i="58"/>
  <c r="E130" i="58" s="1"/>
  <c r="F131" i="58"/>
  <c r="F130" i="58" s="1"/>
  <c r="E138" i="58"/>
  <c r="E137" i="58" s="1"/>
  <c r="E136" i="58" s="1"/>
  <c r="F138" i="58"/>
  <c r="F137" i="58" s="1"/>
  <c r="F136" i="58" s="1"/>
  <c r="E118" i="58"/>
  <c r="E117" i="58" s="1"/>
  <c r="E116" i="58" s="1"/>
  <c r="E122" i="58"/>
  <c r="E121" i="58" s="1"/>
  <c r="E120" i="58" s="1"/>
  <c r="F122" i="58"/>
  <c r="F121" i="58" s="1"/>
  <c r="F120" i="58" s="1"/>
  <c r="E102" i="58"/>
  <c r="E101" i="58" s="1"/>
  <c r="E100" i="58" s="1"/>
  <c r="F102" i="58"/>
  <c r="E104" i="58"/>
  <c r="F104" i="58"/>
  <c r="E108" i="58"/>
  <c r="E107" i="58" s="1"/>
  <c r="E106" i="58" s="1"/>
  <c r="F108" i="58"/>
  <c r="F107" i="58" s="1"/>
  <c r="F106" i="58" s="1"/>
  <c r="E75" i="58"/>
  <c r="E74" i="58" s="1"/>
  <c r="F75" i="58"/>
  <c r="F74" i="58" s="1"/>
  <c r="E78" i="58"/>
  <c r="E77" i="58" s="1"/>
  <c r="F78" i="58"/>
  <c r="F77" i="58" s="1"/>
  <c r="E82" i="58"/>
  <c r="F82" i="58"/>
  <c r="E84" i="58"/>
  <c r="F84" i="58"/>
  <c r="E88" i="58"/>
  <c r="E87" i="58" s="1"/>
  <c r="E86" i="58" s="1"/>
  <c r="F88" i="58"/>
  <c r="F87" i="58" s="1"/>
  <c r="F86" i="58" s="1"/>
  <c r="E92" i="58"/>
  <c r="E91" i="58" s="1"/>
  <c r="F92" i="58"/>
  <c r="E94" i="58"/>
  <c r="F94" i="58"/>
  <c r="E45" i="58"/>
  <c r="E44" i="58" s="1"/>
  <c r="F45" i="58"/>
  <c r="F44" i="58" s="1"/>
  <c r="E48" i="58"/>
  <c r="E47" i="58" s="1"/>
  <c r="F48" i="58"/>
  <c r="F47" i="58" s="1"/>
  <c r="E51" i="58"/>
  <c r="E50" i="58" s="1"/>
  <c r="F51" i="58"/>
  <c r="F50" i="58" s="1"/>
  <c r="E54" i="58"/>
  <c r="E53" i="58" s="1"/>
  <c r="E58" i="58"/>
  <c r="E57" i="58" s="1"/>
  <c r="F58" i="58"/>
  <c r="E60" i="58"/>
  <c r="F60" i="58"/>
  <c r="E65" i="58"/>
  <c r="E64" i="58" s="1"/>
  <c r="F65" i="58"/>
  <c r="F64" i="58" s="1"/>
  <c r="E69" i="58"/>
  <c r="E68" i="58" s="1"/>
  <c r="E67" i="58" s="1"/>
  <c r="F69" i="58"/>
  <c r="F68" i="58" s="1"/>
  <c r="F67" i="58" s="1"/>
  <c r="E39" i="58"/>
  <c r="E38" i="58" s="1"/>
  <c r="E37" i="58" s="1"/>
  <c r="E36" i="58" s="1"/>
  <c r="E35" i="58" s="1"/>
  <c r="F39" i="58"/>
  <c r="F38" i="58" s="1"/>
  <c r="F37" i="58" s="1"/>
  <c r="F36" i="58" s="1"/>
  <c r="F35" i="58" s="1"/>
  <c r="E25" i="58"/>
  <c r="E24" i="58" s="1"/>
  <c r="E23" i="58" s="1"/>
  <c r="E22" i="58" s="1"/>
  <c r="F25" i="58"/>
  <c r="F24" i="58" s="1"/>
  <c r="F23" i="58" s="1"/>
  <c r="F22" i="58" s="1"/>
  <c r="E33" i="58"/>
  <c r="E32" i="58" s="1"/>
  <c r="E31" i="58" s="1"/>
  <c r="F33" i="58"/>
  <c r="F32" i="58" s="1"/>
  <c r="F31" i="58" s="1"/>
  <c r="E11" i="58"/>
  <c r="E10" i="58" s="1"/>
  <c r="E9" i="58" s="1"/>
  <c r="F11" i="58"/>
  <c r="F10" i="58" s="1"/>
  <c r="F9" i="58" s="1"/>
  <c r="E15" i="58"/>
  <c r="E14" i="58" s="1"/>
  <c r="E13" i="58" s="1"/>
  <c r="F15" i="58"/>
  <c r="F14" i="58" s="1"/>
  <c r="F13" i="58" s="1"/>
  <c r="E19" i="58"/>
  <c r="E18" i="58" s="1"/>
  <c r="E17" i="58" s="1"/>
  <c r="F19" i="58"/>
  <c r="F18" i="58" s="1"/>
  <c r="F17" i="58" s="1"/>
  <c r="G239" i="57"/>
  <c r="H239" i="57"/>
  <c r="G241" i="57"/>
  <c r="H241" i="57"/>
  <c r="H238" i="57" s="1"/>
  <c r="H237" i="57" s="1"/>
  <c r="H236" i="57" s="1"/>
  <c r="H235" i="57" s="1"/>
  <c r="H234" i="57" s="1"/>
  <c r="H233" i="57" s="1"/>
  <c r="G243" i="57"/>
  <c r="H243" i="57"/>
  <c r="G218" i="57"/>
  <c r="G217" i="57" s="1"/>
  <c r="H218" i="57"/>
  <c r="H217" i="57" s="1"/>
  <c r="G221" i="57"/>
  <c r="G220" i="57" s="1"/>
  <c r="H221" i="57"/>
  <c r="H220" i="57" s="1"/>
  <c r="G225" i="57"/>
  <c r="H225" i="57"/>
  <c r="G227" i="57"/>
  <c r="G224" i="57" s="1"/>
  <c r="H227" i="57"/>
  <c r="G231" i="57"/>
  <c r="G230" i="57" s="1"/>
  <c r="G229" i="57" s="1"/>
  <c r="H231" i="57"/>
  <c r="H230" i="57" s="1"/>
  <c r="H229" i="57" s="1"/>
  <c r="G210" i="57"/>
  <c r="G209" i="57" s="1"/>
  <c r="G208" i="57" s="1"/>
  <c r="G207" i="57" s="1"/>
  <c r="G206" i="57" s="1"/>
  <c r="G205" i="57" s="1"/>
  <c r="G204" i="57" s="1"/>
  <c r="H210" i="57"/>
  <c r="H209" i="57" s="1"/>
  <c r="H208" i="57" s="1"/>
  <c r="H207" i="57" s="1"/>
  <c r="H206" i="57" s="1"/>
  <c r="H205" i="57" s="1"/>
  <c r="H204" i="57" s="1"/>
  <c r="G194" i="57"/>
  <c r="G193" i="57" s="1"/>
  <c r="G192" i="57" s="1"/>
  <c r="H194" i="57"/>
  <c r="H193" i="57" s="1"/>
  <c r="H192" i="57" s="1"/>
  <c r="G198" i="57"/>
  <c r="G197" i="57" s="1"/>
  <c r="G196" i="57" s="1"/>
  <c r="H198" i="57"/>
  <c r="H197" i="57" s="1"/>
  <c r="H196" i="57" s="1"/>
  <c r="G202" i="57"/>
  <c r="G201" i="57" s="1"/>
  <c r="G200" i="57" s="1"/>
  <c r="H202" i="57"/>
  <c r="H201" i="57" s="1"/>
  <c r="H200" i="57" s="1"/>
  <c r="G177" i="57"/>
  <c r="G176" i="57" s="1"/>
  <c r="H177" i="57"/>
  <c r="H176" i="57" s="1"/>
  <c r="G180" i="57"/>
  <c r="G179" i="57" s="1"/>
  <c r="H180" i="57"/>
  <c r="H179" i="57" s="1"/>
  <c r="G183" i="57"/>
  <c r="G182" i="57" s="1"/>
  <c r="H183" i="57"/>
  <c r="H182" i="57" s="1"/>
  <c r="G187" i="57"/>
  <c r="G186" i="57" s="1"/>
  <c r="G185" i="57" s="1"/>
  <c r="H187" i="57"/>
  <c r="H186" i="57" s="1"/>
  <c r="H185" i="57" s="1"/>
  <c r="G170" i="57"/>
  <c r="G169" i="57" s="1"/>
  <c r="G168" i="57" s="1"/>
  <c r="G167" i="57" s="1"/>
  <c r="G166" i="57" s="1"/>
  <c r="G165" i="57" s="1"/>
  <c r="H170" i="57"/>
  <c r="H169" i="57" s="1"/>
  <c r="H168" i="57" s="1"/>
  <c r="H167" i="57" s="1"/>
  <c r="H166" i="57" s="1"/>
  <c r="H165" i="57" s="1"/>
  <c r="G161" i="57"/>
  <c r="G160" i="57" s="1"/>
  <c r="G159" i="57" s="1"/>
  <c r="G158" i="57" s="1"/>
  <c r="G157" i="57" s="1"/>
  <c r="H161" i="57"/>
  <c r="H160" i="57" s="1"/>
  <c r="H159" i="57" s="1"/>
  <c r="H158" i="57" s="1"/>
  <c r="H157" i="57" s="1"/>
  <c r="G162" i="57"/>
  <c r="H162" i="57"/>
  <c r="G153" i="57"/>
  <c r="H153" i="57"/>
  <c r="G146" i="57"/>
  <c r="G145" i="57" s="1"/>
  <c r="G144" i="57" s="1"/>
  <c r="G143" i="57" s="1"/>
  <c r="G142" i="57" s="1"/>
  <c r="G141" i="57" s="1"/>
  <c r="H146" i="57"/>
  <c r="H145" i="57" s="1"/>
  <c r="H144" i="57" s="1"/>
  <c r="H143" i="57" s="1"/>
  <c r="H142" i="57" s="1"/>
  <c r="H141" i="57" s="1"/>
  <c r="G133" i="57"/>
  <c r="G132" i="57" s="1"/>
  <c r="H133" i="57"/>
  <c r="H132" i="57" s="1"/>
  <c r="G136" i="57"/>
  <c r="G135" i="57" s="1"/>
  <c r="H136" i="57"/>
  <c r="H135" i="57" s="1"/>
  <c r="G126" i="57"/>
  <c r="G125" i="57" s="1"/>
  <c r="G124" i="57" s="1"/>
  <c r="H126" i="57"/>
  <c r="H125" i="57" s="1"/>
  <c r="H124" i="57" s="1"/>
  <c r="G122" i="57"/>
  <c r="G121" i="57" s="1"/>
  <c r="H122" i="57"/>
  <c r="H121" i="57" s="1"/>
  <c r="G119" i="57"/>
  <c r="H119" i="57"/>
  <c r="G117" i="57"/>
  <c r="H117" i="57"/>
  <c r="G110" i="57"/>
  <c r="G109" i="57" s="1"/>
  <c r="H110" i="57"/>
  <c r="H109" i="57" s="1"/>
  <c r="G103" i="57"/>
  <c r="G102" i="57" s="1"/>
  <c r="G101" i="57" s="1"/>
  <c r="G100" i="57" s="1"/>
  <c r="H103" i="57"/>
  <c r="H102" i="57" s="1"/>
  <c r="H101" i="57" s="1"/>
  <c r="H100" i="57" s="1"/>
  <c r="G96" i="57"/>
  <c r="G95" i="57" s="1"/>
  <c r="G94" i="57" s="1"/>
  <c r="G93" i="57" s="1"/>
  <c r="G92" i="57" s="1"/>
  <c r="G91" i="57" s="1"/>
  <c r="H96" i="57"/>
  <c r="H95" i="57" s="1"/>
  <c r="H94" i="57" s="1"/>
  <c r="H93" i="57" s="1"/>
  <c r="H92" i="57" s="1"/>
  <c r="H91" i="57" s="1"/>
  <c r="G88" i="57"/>
  <c r="G87" i="57" s="1"/>
  <c r="G86" i="57" s="1"/>
  <c r="G85" i="57" s="1"/>
  <c r="G84" i="57" s="1"/>
  <c r="G83" i="57" s="1"/>
  <c r="H88" i="57"/>
  <c r="H87" i="57" s="1"/>
  <c r="H86" i="57" s="1"/>
  <c r="H85" i="57" s="1"/>
  <c r="H84" i="57" s="1"/>
  <c r="H83" i="57" s="1"/>
  <c r="H81" i="57"/>
  <c r="H80" i="57" s="1"/>
  <c r="H79" i="57" s="1"/>
  <c r="H78" i="57" s="1"/>
  <c r="H77" i="57" s="1"/>
  <c r="G81" i="57"/>
  <c r="G80" i="57" s="1"/>
  <c r="G79" i="57" s="1"/>
  <c r="G78" i="57" s="1"/>
  <c r="G77" i="57" s="1"/>
  <c r="G75" i="57"/>
  <c r="G74" i="57" s="1"/>
  <c r="G73" i="57" s="1"/>
  <c r="G72" i="57" s="1"/>
  <c r="G71" i="57" s="1"/>
  <c r="H75" i="57"/>
  <c r="H74" i="57" s="1"/>
  <c r="H73" i="57" s="1"/>
  <c r="H72" i="57" s="1"/>
  <c r="H71" i="57" s="1"/>
  <c r="G69" i="57"/>
  <c r="G68" i="57" s="1"/>
  <c r="G67" i="57" s="1"/>
  <c r="H69" i="57"/>
  <c r="H68" i="57" s="1"/>
  <c r="H67" i="57" s="1"/>
  <c r="G65" i="57"/>
  <c r="H65" i="57"/>
  <c r="G63" i="57"/>
  <c r="H63" i="57"/>
  <c r="G57" i="57"/>
  <c r="G56" i="57" s="1"/>
  <c r="H57" i="57"/>
  <c r="H56" i="57" s="1"/>
  <c r="G54" i="57"/>
  <c r="H54" i="57"/>
  <c r="G52" i="57"/>
  <c r="H52" i="57"/>
  <c r="G50" i="57"/>
  <c r="H50" i="57"/>
  <c r="G46" i="57"/>
  <c r="G45" i="57" s="1"/>
  <c r="G44" i="57" s="1"/>
  <c r="H46" i="57"/>
  <c r="H45" i="57" s="1"/>
  <c r="H44" i="57" s="1"/>
  <c r="G39" i="57"/>
  <c r="G38" i="57" s="1"/>
  <c r="G37" i="57" s="1"/>
  <c r="G36" i="57" s="1"/>
  <c r="G35" i="57" s="1"/>
  <c r="H39" i="57"/>
  <c r="H38" i="57" s="1"/>
  <c r="H37" i="57" s="1"/>
  <c r="H36" i="57" s="1"/>
  <c r="H35" i="57" s="1"/>
  <c r="G33" i="57"/>
  <c r="G32" i="57" s="1"/>
  <c r="G31" i="57" s="1"/>
  <c r="G30" i="57" s="1"/>
  <c r="G29" i="57" s="1"/>
  <c r="H33" i="57"/>
  <c r="H32" i="57" s="1"/>
  <c r="H31" i="57" s="1"/>
  <c r="H30" i="57" s="1"/>
  <c r="H29" i="57" s="1"/>
  <c r="G27" i="57"/>
  <c r="G26" i="57" s="1"/>
  <c r="G25" i="57" s="1"/>
  <c r="G24" i="57" s="1"/>
  <c r="H27" i="57"/>
  <c r="H26" i="57" s="1"/>
  <c r="H25" i="57" s="1"/>
  <c r="H24" i="57" s="1"/>
  <c r="G21" i="57"/>
  <c r="G20" i="57" s="1"/>
  <c r="G19" i="57" s="1"/>
  <c r="G17" i="57" s="1"/>
  <c r="G16" i="57" s="1"/>
  <c r="H21" i="57"/>
  <c r="H20" i="57" s="1"/>
  <c r="H19" i="57" s="1"/>
  <c r="H17" i="57" s="1"/>
  <c r="H16" i="57" s="1"/>
  <c r="G14" i="57"/>
  <c r="G13" i="57" s="1"/>
  <c r="G12" i="57" s="1"/>
  <c r="G11" i="57" s="1"/>
  <c r="G10" i="57" s="1"/>
  <c r="G9" i="57" s="1"/>
  <c r="H14" i="57"/>
  <c r="H13" i="57" s="1"/>
  <c r="H12" i="57" s="1"/>
  <c r="H11" i="57" s="1"/>
  <c r="H10" i="57" s="1"/>
  <c r="H9" i="57" s="1"/>
  <c r="E111" i="58" l="1"/>
  <c r="F101" i="58"/>
  <c r="F100" i="58" s="1"/>
  <c r="F57" i="58"/>
  <c r="F91" i="58"/>
  <c r="E80" i="58"/>
  <c r="G238" i="57"/>
  <c r="G237" i="57" s="1"/>
  <c r="G236" i="57" s="1"/>
  <c r="G235" i="57" s="1"/>
  <c r="G234" i="57" s="1"/>
  <c r="G233" i="57" s="1"/>
  <c r="H152" i="57"/>
  <c r="H151" i="57" s="1"/>
  <c r="H150" i="57" s="1"/>
  <c r="H149" i="57" s="1"/>
  <c r="H148" i="57" s="1"/>
  <c r="G152" i="57"/>
  <c r="G151" i="57" s="1"/>
  <c r="G150" i="57" s="1"/>
  <c r="G149" i="57" s="1"/>
  <c r="G148" i="57" s="1"/>
  <c r="H175" i="57"/>
  <c r="H116" i="57"/>
  <c r="H115" i="57" s="1"/>
  <c r="H114" i="57" s="1"/>
  <c r="H113" i="57" s="1"/>
  <c r="H112" i="57" s="1"/>
  <c r="E21" i="58"/>
  <c r="E15" i="32"/>
  <c r="F15" i="32" s="1"/>
  <c r="F16" i="32"/>
  <c r="I189" i="56"/>
  <c r="I188" i="56" s="1"/>
  <c r="H255" i="56"/>
  <c r="E31" i="32"/>
  <c r="F27" i="32"/>
  <c r="F21" i="58"/>
  <c r="E165" i="58"/>
  <c r="E56" i="58"/>
  <c r="F165" i="58"/>
  <c r="F164" i="58" s="1"/>
  <c r="F163" i="58" s="1"/>
  <c r="F23" i="32"/>
  <c r="H123" i="56"/>
  <c r="H122" i="56" s="1"/>
  <c r="E19" i="32" s="1"/>
  <c r="I123" i="56"/>
  <c r="I122" i="56" s="1"/>
  <c r="H238" i="56"/>
  <c r="H237" i="56" s="1"/>
  <c r="H236" i="56" s="1"/>
  <c r="E29" i="32" s="1"/>
  <c r="F29" i="32" s="1"/>
  <c r="H14" i="56"/>
  <c r="H22" i="56"/>
  <c r="H20" i="56" s="1"/>
  <c r="H19" i="56" s="1"/>
  <c r="I298" i="56"/>
  <c r="I297" i="56" s="1"/>
  <c r="I296" i="56" s="1"/>
  <c r="I295" i="56" s="1"/>
  <c r="I294" i="56" s="1"/>
  <c r="I293" i="56" s="1"/>
  <c r="I29" i="56"/>
  <c r="F81" i="58"/>
  <c r="F56" i="58"/>
  <c r="H62" i="57"/>
  <c r="H61" i="57" s="1"/>
  <c r="H60" i="57" s="1"/>
  <c r="H59" i="57" s="1"/>
  <c r="H216" i="57"/>
  <c r="H215" i="57" s="1"/>
  <c r="H298" i="56"/>
  <c r="H297" i="56" s="1"/>
  <c r="H296" i="56" s="1"/>
  <c r="H295" i="56" s="1"/>
  <c r="H294" i="56" s="1"/>
  <c r="I278" i="56"/>
  <c r="I277" i="56" s="1"/>
  <c r="H278" i="56"/>
  <c r="H277" i="56" s="1"/>
  <c r="H268" i="56"/>
  <c r="H267" i="56" s="1"/>
  <c r="I268" i="56"/>
  <c r="I267" i="56" s="1"/>
  <c r="H218" i="56"/>
  <c r="H217" i="56" s="1"/>
  <c r="H216" i="56" s="1"/>
  <c r="H215" i="56" s="1"/>
  <c r="E28" i="32" s="1"/>
  <c r="F28" i="32" s="1"/>
  <c r="I218" i="56"/>
  <c r="I217" i="56" s="1"/>
  <c r="I216" i="56" s="1"/>
  <c r="I215" i="56" s="1"/>
  <c r="I163" i="56"/>
  <c r="I162" i="56" s="1"/>
  <c r="I161" i="56" s="1"/>
  <c r="H163" i="56"/>
  <c r="H162" i="56" s="1"/>
  <c r="H161" i="56" s="1"/>
  <c r="I143" i="56"/>
  <c r="I142" i="56" s="1"/>
  <c r="I141" i="56" s="1"/>
  <c r="I140" i="56" s="1"/>
  <c r="H143" i="56"/>
  <c r="H142" i="56" s="1"/>
  <c r="H141" i="56" s="1"/>
  <c r="H140" i="56" s="1"/>
  <c r="E20" i="32" s="1"/>
  <c r="F20" i="32" s="1"/>
  <c r="I77" i="56"/>
  <c r="I76" i="56" s="1"/>
  <c r="I75" i="56" s="1"/>
  <c r="I74" i="56" s="1"/>
  <c r="H77" i="56"/>
  <c r="H76" i="56" s="1"/>
  <c r="H75" i="56" s="1"/>
  <c r="H74" i="56" s="1"/>
  <c r="H56" i="56"/>
  <c r="H55" i="56" s="1"/>
  <c r="H48" i="56" s="1"/>
  <c r="I56" i="56"/>
  <c r="I55" i="56" s="1"/>
  <c r="I48" i="56" s="1"/>
  <c r="H29" i="56"/>
  <c r="E164" i="58"/>
  <c r="E163" i="58" s="1"/>
  <c r="E142" i="58"/>
  <c r="E141" i="58" s="1"/>
  <c r="E140" i="58" s="1"/>
  <c r="F142" i="58"/>
  <c r="F141" i="58" s="1"/>
  <c r="F140" i="58" s="1"/>
  <c r="F125" i="58"/>
  <c r="F124" i="58" s="1"/>
  <c r="E125" i="58"/>
  <c r="E124" i="58" s="1"/>
  <c r="E110" i="58"/>
  <c r="E99" i="58"/>
  <c r="E98" i="58" s="1"/>
  <c r="F99" i="58"/>
  <c r="F98" i="58" s="1"/>
  <c r="F90" i="58"/>
  <c r="F80" i="58" s="1"/>
  <c r="E90" i="58"/>
  <c r="E81" i="58"/>
  <c r="F73" i="58"/>
  <c r="F72" i="58" s="1"/>
  <c r="E73" i="58"/>
  <c r="E72" i="58" s="1"/>
  <c r="E43" i="58"/>
  <c r="E8" i="58"/>
  <c r="F8" i="58"/>
  <c r="H224" i="57"/>
  <c r="H223" i="57" s="1"/>
  <c r="G223" i="57"/>
  <c r="G216" i="57"/>
  <c r="G215" i="57" s="1"/>
  <c r="H191" i="57"/>
  <c r="H190" i="57" s="1"/>
  <c r="H189" i="57" s="1"/>
  <c r="G191" i="57"/>
  <c r="G190" i="57" s="1"/>
  <c r="G189" i="57" s="1"/>
  <c r="G174" i="57"/>
  <c r="G173" i="57" s="1"/>
  <c r="G172" i="57" s="1"/>
  <c r="H174" i="57"/>
  <c r="H173" i="57" s="1"/>
  <c r="H172" i="57" s="1"/>
  <c r="H130" i="57"/>
  <c r="H129" i="57" s="1"/>
  <c r="G130" i="57"/>
  <c r="G129" i="57" s="1"/>
  <c r="G116" i="57"/>
  <c r="G115" i="57" s="1"/>
  <c r="G114" i="57" s="1"/>
  <c r="G113" i="57" s="1"/>
  <c r="G112" i="57" s="1"/>
  <c r="H99" i="57"/>
  <c r="H98" i="57" s="1"/>
  <c r="G99" i="57"/>
  <c r="G98" i="57" s="1"/>
  <c r="G62" i="57"/>
  <c r="G61" i="57" s="1"/>
  <c r="G60" i="57" s="1"/>
  <c r="G59" i="57" s="1"/>
  <c r="H49" i="57"/>
  <c r="H48" i="57" s="1"/>
  <c r="H42" i="57" s="1"/>
  <c r="G49" i="57"/>
  <c r="G48" i="57" s="1"/>
  <c r="G43" i="57" s="1"/>
  <c r="H23" i="57"/>
  <c r="G23" i="57"/>
  <c r="E42" i="58" l="1"/>
  <c r="E41" i="58" s="1"/>
  <c r="H128" i="57"/>
  <c r="G128" i="57"/>
  <c r="H214" i="57"/>
  <c r="H213" i="57" s="1"/>
  <c r="H212" i="57" s="1"/>
  <c r="E17" i="32"/>
  <c r="F17" i="32" s="1"/>
  <c r="F19" i="32"/>
  <c r="H160" i="56"/>
  <c r="E22" i="32"/>
  <c r="E26" i="32"/>
  <c r="F26" i="32" s="1"/>
  <c r="I160" i="56"/>
  <c r="H293" i="56"/>
  <c r="E35" i="32"/>
  <c r="E30" i="32"/>
  <c r="F30" i="32" s="1"/>
  <c r="F31" i="32"/>
  <c r="F71" i="58"/>
  <c r="H13" i="56"/>
  <c r="E71" i="58"/>
  <c r="I266" i="56"/>
  <c r="I265" i="56" s="1"/>
  <c r="I264" i="56" s="1"/>
  <c r="H266" i="56"/>
  <c r="H265" i="56" s="1"/>
  <c r="H206" i="56"/>
  <c r="H113" i="56"/>
  <c r="I113" i="56"/>
  <c r="I47" i="56"/>
  <c r="H47" i="56"/>
  <c r="E14" i="32" s="1"/>
  <c r="I49" i="56"/>
  <c r="H49" i="56"/>
  <c r="G214" i="57"/>
  <c r="G213" i="57" s="1"/>
  <c r="G212" i="57" s="1"/>
  <c r="H164" i="57"/>
  <c r="G164" i="57"/>
  <c r="H90" i="57"/>
  <c r="G90" i="57"/>
  <c r="H41" i="57"/>
  <c r="H8" i="57" s="1"/>
  <c r="G42" i="57"/>
  <c r="G41" i="57" s="1"/>
  <c r="G8" i="57" s="1"/>
  <c r="H43" i="57"/>
  <c r="E189" i="58" l="1"/>
  <c r="H245" i="57"/>
  <c r="F35" i="32"/>
  <c r="E34" i="32"/>
  <c r="F34" i="32" s="1"/>
  <c r="F22" i="32"/>
  <c r="E21" i="32"/>
  <c r="F21" i="32" s="1"/>
  <c r="H264" i="56"/>
  <c r="E33" i="32"/>
  <c r="F14" i="32"/>
  <c r="F9" i="32" s="1"/>
  <c r="E9" i="32"/>
  <c r="H12" i="56"/>
  <c r="H11" i="56" s="1"/>
  <c r="H10" i="56" s="1"/>
  <c r="H9" i="56" s="1"/>
  <c r="H8" i="56" s="1"/>
  <c r="H311" i="56" s="1"/>
  <c r="G245" i="57"/>
  <c r="G221" i="56"/>
  <c r="F33" i="32" l="1"/>
  <c r="E32" i="32"/>
  <c r="F32" i="32" s="1"/>
  <c r="F36" i="32" s="1"/>
  <c r="G138" i="56"/>
  <c r="E36" i="32" l="1"/>
  <c r="G149" i="56"/>
  <c r="G285" i="56"/>
  <c r="G153" i="56" l="1"/>
  <c r="D119" i="58" l="1"/>
  <c r="F119" i="58" s="1"/>
  <c r="F118" i="58" s="1"/>
  <c r="F117" i="58" s="1"/>
  <c r="F116" i="58" s="1"/>
  <c r="F111" i="58" s="1"/>
  <c r="F110" i="58" s="1"/>
  <c r="F199" i="57"/>
  <c r="G249" i="56"/>
  <c r="G244" i="56" l="1"/>
  <c r="I249" i="56"/>
  <c r="I244" i="56" s="1"/>
  <c r="I238" i="56" s="1"/>
  <c r="I237" i="56" s="1"/>
  <c r="I236" i="56" s="1"/>
  <c r="I206" i="56" s="1"/>
  <c r="G247" i="56"/>
  <c r="D15" i="32"/>
  <c r="G220" i="56"/>
  <c r="G219" i="56" s="1"/>
  <c r="D173" i="58"/>
  <c r="D172" i="58" s="1"/>
  <c r="D170" i="58"/>
  <c r="D169" i="58" s="1"/>
  <c r="D167" i="58"/>
  <c r="D166" i="58" s="1"/>
  <c r="D165" i="58" s="1"/>
  <c r="F177" i="57" l="1"/>
  <c r="F126" i="57" l="1"/>
  <c r="D146" i="58" l="1"/>
  <c r="F52" i="57" l="1"/>
  <c r="G152" i="56" l="1"/>
  <c r="G151" i="56" s="1"/>
  <c r="G148" i="56"/>
  <c r="G146" i="56"/>
  <c r="G145" i="56" s="1"/>
  <c r="D21" i="32" l="1"/>
  <c r="D32" i="32"/>
  <c r="D19" i="58" l="1"/>
  <c r="D18" i="58" s="1"/>
  <c r="D17" i="58" s="1"/>
  <c r="D15" i="58"/>
  <c r="D14" i="58" s="1"/>
  <c r="D13" i="58" s="1"/>
  <c r="D11" i="58"/>
  <c r="D10" i="58" s="1"/>
  <c r="D9" i="58" s="1"/>
  <c r="D8" i="58" l="1"/>
  <c r="D65" i="58"/>
  <c r="D64" i="58" s="1"/>
  <c r="D108" i="58"/>
  <c r="D107" i="58" s="1"/>
  <c r="D106" i="58" s="1"/>
  <c r="D84" i="58"/>
  <c r="D187" i="58"/>
  <c r="D186" i="58" s="1"/>
  <c r="D185" i="58" s="1"/>
  <c r="D184" i="58" s="1"/>
  <c r="D183" i="58" s="1"/>
  <c r="D181" i="58"/>
  <c r="D180" i="58" s="1"/>
  <c r="D179" i="58" s="1"/>
  <c r="D177" i="58"/>
  <c r="D176" i="58" s="1"/>
  <c r="D175" i="58" s="1"/>
  <c r="D161" i="58"/>
  <c r="D160" i="58" s="1"/>
  <c r="D159" i="58" s="1"/>
  <c r="D157" i="58"/>
  <c r="D156" i="58" s="1"/>
  <c r="D155" i="58" s="1"/>
  <c r="D153" i="58"/>
  <c r="D152" i="58" s="1"/>
  <c r="D151" i="58" s="1"/>
  <c r="D149" i="58"/>
  <c r="D148" i="58" s="1"/>
  <c r="D144" i="58"/>
  <c r="D143" i="58" s="1"/>
  <c r="D138" i="58"/>
  <c r="D137" i="58" s="1"/>
  <c r="D136" i="58" s="1"/>
  <c r="D131" i="58"/>
  <c r="D130" i="58" s="1"/>
  <c r="D128" i="58"/>
  <c r="D127" i="58" s="1"/>
  <c r="D122" i="58"/>
  <c r="D121" i="58" s="1"/>
  <c r="D120" i="58" s="1"/>
  <c r="D118" i="58"/>
  <c r="D117" i="58" s="1"/>
  <c r="D116" i="58" s="1"/>
  <c r="D114" i="58"/>
  <c r="D113" i="58" s="1"/>
  <c r="D112" i="58" s="1"/>
  <c r="D104" i="58"/>
  <c r="D102" i="58"/>
  <c r="D94" i="58"/>
  <c r="D92" i="58"/>
  <c r="D88" i="58"/>
  <c r="D87" i="58" s="1"/>
  <c r="D86" i="58" s="1"/>
  <c r="D82" i="58"/>
  <c r="D78" i="58"/>
  <c r="D77" i="58" s="1"/>
  <c r="D75" i="58"/>
  <c r="D74" i="58" s="1"/>
  <c r="D69" i="58"/>
  <c r="D68" i="58" s="1"/>
  <c r="D67" i="58" s="1"/>
  <c r="D60" i="58"/>
  <c r="D58" i="58"/>
  <c r="D55" i="58"/>
  <c r="D51" i="58"/>
  <c r="D50" i="58" s="1"/>
  <c r="D48" i="58"/>
  <c r="D47" i="58" s="1"/>
  <c r="D45" i="58"/>
  <c r="D44" i="58" s="1"/>
  <c r="D39" i="58"/>
  <c r="D38" i="58" s="1"/>
  <c r="D37" i="58" s="1"/>
  <c r="D36" i="58" s="1"/>
  <c r="D35" i="58" s="1"/>
  <c r="D33" i="58"/>
  <c r="D32" i="58" s="1"/>
  <c r="D31" i="58" s="1"/>
  <c r="D25" i="58"/>
  <c r="D24" i="58" s="1"/>
  <c r="D23" i="58" s="1"/>
  <c r="D22" i="58" s="1"/>
  <c r="F119" i="57"/>
  <c r="F122" i="57"/>
  <c r="F121" i="57" s="1"/>
  <c r="F243" i="57"/>
  <c r="F241" i="57"/>
  <c r="F239" i="57"/>
  <c r="F231" i="57"/>
  <c r="F230" i="57" s="1"/>
  <c r="F229" i="57" s="1"/>
  <c r="F227" i="57"/>
  <c r="F225" i="57"/>
  <c r="F221" i="57"/>
  <c r="F220" i="57" s="1"/>
  <c r="F218" i="57"/>
  <c r="F217" i="57" s="1"/>
  <c r="F210" i="57"/>
  <c r="F209" i="57" s="1"/>
  <c r="F208" i="57" s="1"/>
  <c r="F207" i="57" s="1"/>
  <c r="F206" i="57" s="1"/>
  <c r="F205" i="57" s="1"/>
  <c r="F204" i="57" s="1"/>
  <c r="F202" i="57"/>
  <c r="F201" i="57" s="1"/>
  <c r="F200" i="57" s="1"/>
  <c r="F198" i="57"/>
  <c r="F197" i="57" s="1"/>
  <c r="F196" i="57" s="1"/>
  <c r="F194" i="57"/>
  <c r="F193" i="57" s="1"/>
  <c r="F192" i="57" s="1"/>
  <c r="F187" i="57"/>
  <c r="F186" i="57" s="1"/>
  <c r="F185" i="57" s="1"/>
  <c r="F183" i="57"/>
  <c r="F182" i="57" s="1"/>
  <c r="F180" i="57"/>
  <c r="F179" i="57" s="1"/>
  <c r="F170" i="57"/>
  <c r="F169" i="57" s="1"/>
  <c r="F168" i="57" s="1"/>
  <c r="F167" i="57" s="1"/>
  <c r="F166" i="57" s="1"/>
  <c r="F165" i="57" s="1"/>
  <c r="F162" i="57"/>
  <c r="F153" i="57"/>
  <c r="F146" i="57"/>
  <c r="F145" i="57" s="1"/>
  <c r="F144" i="57" s="1"/>
  <c r="F143" i="57" s="1"/>
  <c r="F142" i="57" s="1"/>
  <c r="F141" i="57" s="1"/>
  <c r="F136" i="57"/>
  <c r="F135" i="57" s="1"/>
  <c r="F133" i="57"/>
  <c r="F132" i="57" s="1"/>
  <c r="F125" i="57"/>
  <c r="F124" i="57" s="1"/>
  <c r="F117" i="57"/>
  <c r="F110" i="57"/>
  <c r="F109" i="57" s="1"/>
  <c r="F103" i="57"/>
  <c r="F102" i="57" s="1"/>
  <c r="F101" i="57" s="1"/>
  <c r="F100" i="57" s="1"/>
  <c r="F96" i="57"/>
  <c r="F95" i="57" s="1"/>
  <c r="F94" i="57" s="1"/>
  <c r="F93" i="57" s="1"/>
  <c r="F92" i="57" s="1"/>
  <c r="F91" i="57" s="1"/>
  <c r="F88" i="57"/>
  <c r="F87" i="57" s="1"/>
  <c r="F86" i="57" s="1"/>
  <c r="F85" i="57" s="1"/>
  <c r="F84" i="57" s="1"/>
  <c r="F83" i="57" s="1"/>
  <c r="F81" i="57"/>
  <c r="F80" i="57" s="1"/>
  <c r="F79" i="57" s="1"/>
  <c r="F78" i="57" s="1"/>
  <c r="F77" i="57" s="1"/>
  <c r="F75" i="57"/>
  <c r="F74" i="57" s="1"/>
  <c r="F73" i="57" s="1"/>
  <c r="F72" i="57" s="1"/>
  <c r="F71" i="57" s="1"/>
  <c r="F69" i="57"/>
  <c r="F68" i="57" s="1"/>
  <c r="F67" i="57" s="1"/>
  <c r="F65" i="57"/>
  <c r="F63" i="57"/>
  <c r="F57" i="57"/>
  <c r="F56" i="57" s="1"/>
  <c r="F54" i="57"/>
  <c r="F50" i="57"/>
  <c r="F46" i="57"/>
  <c r="F45" i="57" s="1"/>
  <c r="F44" i="57" s="1"/>
  <c r="F39" i="57"/>
  <c r="F38" i="57" s="1"/>
  <c r="F37" i="57" s="1"/>
  <c r="F36" i="57" s="1"/>
  <c r="F35" i="57" s="1"/>
  <c r="F33" i="57"/>
  <c r="F32" i="57" s="1"/>
  <c r="F31" i="57" s="1"/>
  <c r="F30" i="57" s="1"/>
  <c r="F29" i="57" s="1"/>
  <c r="F27" i="57"/>
  <c r="F26" i="57" s="1"/>
  <c r="F25" i="57" s="1"/>
  <c r="F24" i="57" s="1"/>
  <c r="F21" i="57"/>
  <c r="F20" i="57" s="1"/>
  <c r="F19" i="57" s="1"/>
  <c r="F17" i="57" s="1"/>
  <c r="F16" i="57" s="1"/>
  <c r="F14" i="57"/>
  <c r="F13" i="57" s="1"/>
  <c r="F12" i="57" s="1"/>
  <c r="F11" i="57" s="1"/>
  <c r="F10" i="57" s="1"/>
  <c r="F9" i="57" s="1"/>
  <c r="G246" i="56"/>
  <c r="G245" i="56" s="1"/>
  <c r="G88" i="56"/>
  <c r="G87" i="56" s="1"/>
  <c r="G86" i="56" s="1"/>
  <c r="G85" i="56" s="1"/>
  <c r="G284" i="56"/>
  <c r="G79" i="56"/>
  <c r="G78" i="56" s="1"/>
  <c r="G63" i="56"/>
  <c r="G62" i="56" s="1"/>
  <c r="G309" i="56"/>
  <c r="G308" i="56" s="1"/>
  <c r="G305" i="56"/>
  <c r="G304" i="56" s="1"/>
  <c r="G300" i="56"/>
  <c r="G299" i="56" s="1"/>
  <c r="G291" i="56"/>
  <c r="G290" i="56" s="1"/>
  <c r="G289" i="56" s="1"/>
  <c r="G288" i="56" s="1"/>
  <c r="G280" i="56"/>
  <c r="G279" i="56" s="1"/>
  <c r="G275" i="56"/>
  <c r="G274" i="56" s="1"/>
  <c r="G273" i="56" s="1"/>
  <c r="G271" i="56"/>
  <c r="G270" i="56" s="1"/>
  <c r="G269" i="56" s="1"/>
  <c r="G262" i="56"/>
  <c r="G261" i="56" s="1"/>
  <c r="G260" i="56" s="1"/>
  <c r="G259" i="56" s="1"/>
  <c r="G258" i="56" s="1"/>
  <c r="G257" i="56" s="1"/>
  <c r="G256" i="56" s="1"/>
  <c r="G255" i="56" s="1"/>
  <c r="G253" i="56"/>
  <c r="G252" i="56" s="1"/>
  <c r="G251" i="56" s="1"/>
  <c r="G250" i="56" s="1"/>
  <c r="G242" i="56"/>
  <c r="G241" i="56" s="1"/>
  <c r="G234" i="56"/>
  <c r="G233" i="56" s="1"/>
  <c r="G232" i="56" s="1"/>
  <c r="G231" i="56" s="1"/>
  <c r="G229" i="56"/>
  <c r="G228" i="56" s="1"/>
  <c r="G227" i="56" s="1"/>
  <c r="G225" i="56"/>
  <c r="G224" i="56" s="1"/>
  <c r="G223" i="56" s="1"/>
  <c r="G213" i="56"/>
  <c r="G212" i="56" s="1"/>
  <c r="G211" i="56" s="1"/>
  <c r="G210" i="56" s="1"/>
  <c r="G209" i="56" s="1"/>
  <c r="G208" i="56" s="1"/>
  <c r="G207" i="56" s="1"/>
  <c r="G204" i="56"/>
  <c r="G203" i="56" s="1"/>
  <c r="G202" i="56" s="1"/>
  <c r="G194" i="56"/>
  <c r="G193" i="56" s="1"/>
  <c r="G192" i="56" s="1"/>
  <c r="G191" i="56" s="1"/>
  <c r="G190" i="56" s="1"/>
  <c r="G189" i="56" s="1"/>
  <c r="G188" i="56" s="1"/>
  <c r="G186" i="56"/>
  <c r="G185" i="56" s="1"/>
  <c r="G184" i="56" s="1"/>
  <c r="G183" i="56" s="1"/>
  <c r="G182" i="56" s="1"/>
  <c r="G181" i="56" s="1"/>
  <c r="G180" i="56" s="1"/>
  <c r="G172" i="56"/>
  <c r="G171" i="56" s="1"/>
  <c r="G170" i="56" s="1"/>
  <c r="G167" i="56"/>
  <c r="G166" i="56" s="1"/>
  <c r="G165" i="56" s="1"/>
  <c r="G158" i="56"/>
  <c r="G157" i="56" s="1"/>
  <c r="G156" i="56" s="1"/>
  <c r="G155" i="56" s="1"/>
  <c r="G144" i="56"/>
  <c r="G137" i="56"/>
  <c r="G136" i="56" s="1"/>
  <c r="G135" i="56" s="1"/>
  <c r="G128" i="56"/>
  <c r="G127" i="56" s="1"/>
  <c r="G126" i="56" s="1"/>
  <c r="G125" i="56" s="1"/>
  <c r="G124" i="56" s="1"/>
  <c r="G120" i="56"/>
  <c r="G119" i="56" s="1"/>
  <c r="G118" i="56" s="1"/>
  <c r="G117" i="56" s="1"/>
  <c r="G116" i="56" s="1"/>
  <c r="G115" i="56" s="1"/>
  <c r="G114" i="56" s="1"/>
  <c r="G110" i="56"/>
  <c r="G109" i="56" s="1"/>
  <c r="G108" i="56" s="1"/>
  <c r="G107" i="56" s="1"/>
  <c r="G106" i="56" s="1"/>
  <c r="G105" i="56" s="1"/>
  <c r="G104" i="56" s="1"/>
  <c r="G102" i="56"/>
  <c r="G101" i="56" s="1"/>
  <c r="G100" i="56" s="1"/>
  <c r="G99" i="56" s="1"/>
  <c r="G98" i="56" s="1"/>
  <c r="G97" i="56" s="1"/>
  <c r="G95" i="56"/>
  <c r="G94" i="56" s="1"/>
  <c r="G93" i="56" s="1"/>
  <c r="G92" i="56" s="1"/>
  <c r="G91" i="56" s="1"/>
  <c r="G90" i="56" s="1"/>
  <c r="G83" i="56"/>
  <c r="G82" i="56" s="1"/>
  <c r="G72" i="56"/>
  <c r="G71" i="56" s="1"/>
  <c r="G70" i="56" s="1"/>
  <c r="G67" i="56"/>
  <c r="G66" i="56" s="1"/>
  <c r="G58" i="56"/>
  <c r="G57" i="56" s="1"/>
  <c r="G53" i="56"/>
  <c r="G52" i="56" s="1"/>
  <c r="G51" i="56" s="1"/>
  <c r="G50" i="56" s="1"/>
  <c r="G45" i="56"/>
  <c r="G44" i="56" s="1"/>
  <c r="G43" i="56" s="1"/>
  <c r="G42" i="56" s="1"/>
  <c r="G41" i="56" s="1"/>
  <c r="G39" i="56"/>
  <c r="G38" i="56" s="1"/>
  <c r="G37" i="56" s="1"/>
  <c r="G36" i="56" s="1"/>
  <c r="G35" i="56" s="1"/>
  <c r="G33" i="56"/>
  <c r="G32" i="56" s="1"/>
  <c r="G31" i="56" s="1"/>
  <c r="G30" i="56" s="1"/>
  <c r="G25" i="56"/>
  <c r="G24" i="56" s="1"/>
  <c r="G23" i="56" s="1"/>
  <c r="G15" i="56"/>
  <c r="D54" i="58" l="1"/>
  <c r="D53" i="58" s="1"/>
  <c r="D43" i="58" s="1"/>
  <c r="F55" i="58"/>
  <c r="F54" i="58" s="1"/>
  <c r="F53" i="58" s="1"/>
  <c r="F43" i="58" s="1"/>
  <c r="F42" i="58" s="1"/>
  <c r="F41" i="58" s="1"/>
  <c r="F189" i="58" s="1"/>
  <c r="F152" i="57"/>
  <c r="F151" i="57" s="1"/>
  <c r="F150" i="57" s="1"/>
  <c r="F149" i="57" s="1"/>
  <c r="F148" i="57" s="1"/>
  <c r="D21" i="58"/>
  <c r="G123" i="56"/>
  <c r="G122" i="56" s="1"/>
  <c r="G22" i="56"/>
  <c r="I23" i="56"/>
  <c r="G14" i="56"/>
  <c r="I15" i="56"/>
  <c r="G218" i="56"/>
  <c r="G217" i="56" s="1"/>
  <c r="G216" i="56" s="1"/>
  <c r="G215" i="56" s="1"/>
  <c r="F174" i="57"/>
  <c r="F173" i="57" s="1"/>
  <c r="F172" i="57" s="1"/>
  <c r="D164" i="58"/>
  <c r="D163" i="58" s="1"/>
  <c r="D142" i="58"/>
  <c r="D141" i="58" s="1"/>
  <c r="D140" i="58" s="1"/>
  <c r="G143" i="56"/>
  <c r="G142" i="56" s="1"/>
  <c r="G141" i="56" s="1"/>
  <c r="G140" i="56" s="1"/>
  <c r="G240" i="56"/>
  <c r="G239" i="56" s="1"/>
  <c r="G238" i="56" s="1"/>
  <c r="G237" i="56" s="1"/>
  <c r="G236" i="56" s="1"/>
  <c r="F161" i="57"/>
  <c r="F160" i="57" s="1"/>
  <c r="F159" i="57" s="1"/>
  <c r="F158" i="57" s="1"/>
  <c r="F157" i="57" s="1"/>
  <c r="D111" i="58"/>
  <c r="D110" i="58" s="1"/>
  <c r="F191" i="57"/>
  <c r="F190" i="57" s="1"/>
  <c r="F189" i="57" s="1"/>
  <c r="F116" i="57"/>
  <c r="F115" i="57" s="1"/>
  <c r="F114" i="57" s="1"/>
  <c r="F113" i="57" s="1"/>
  <c r="F112" i="57" s="1"/>
  <c r="F130" i="57"/>
  <c r="F129" i="57" s="1"/>
  <c r="G77" i="56"/>
  <c r="G76" i="56" s="1"/>
  <c r="G75" i="56" s="1"/>
  <c r="G74" i="56" s="1"/>
  <c r="G278" i="56"/>
  <c r="G277" i="56" s="1"/>
  <c r="D101" i="58"/>
  <c r="D100" i="58" s="1"/>
  <c r="D99" i="58" s="1"/>
  <c r="D98" i="58" s="1"/>
  <c r="D91" i="58"/>
  <c r="D90" i="58" s="1"/>
  <c r="D57" i="58"/>
  <c r="D56" i="58" s="1"/>
  <c r="D73" i="58"/>
  <c r="D72" i="58" s="1"/>
  <c r="D125" i="58"/>
  <c r="D124" i="58" s="1"/>
  <c r="D81" i="58"/>
  <c r="F99" i="57"/>
  <c r="F98" i="57" s="1"/>
  <c r="F23" i="57"/>
  <c r="F216" i="57"/>
  <c r="F215" i="57" s="1"/>
  <c r="F238" i="57"/>
  <c r="F237" i="57" s="1"/>
  <c r="F236" i="57" s="1"/>
  <c r="F235" i="57" s="1"/>
  <c r="F234" i="57" s="1"/>
  <c r="F233" i="57" s="1"/>
  <c r="F224" i="57"/>
  <c r="F223" i="57" s="1"/>
  <c r="F49" i="57"/>
  <c r="F48" i="57" s="1"/>
  <c r="F43" i="57" s="1"/>
  <c r="F62" i="57"/>
  <c r="F61" i="57" s="1"/>
  <c r="F60" i="57" s="1"/>
  <c r="F59" i="57" s="1"/>
  <c r="G164" i="56"/>
  <c r="G163" i="56" s="1"/>
  <c r="G162" i="56" s="1"/>
  <c r="G161" i="56" s="1"/>
  <c r="G298" i="56"/>
  <c r="G297" i="56" s="1"/>
  <c r="G296" i="56" s="1"/>
  <c r="G295" i="56" s="1"/>
  <c r="G294" i="56" s="1"/>
  <c r="G293" i="56" s="1"/>
  <c r="G201" i="56"/>
  <c r="G200" i="56" s="1"/>
  <c r="G199" i="56" s="1"/>
  <c r="G56" i="56"/>
  <c r="G55" i="56" s="1"/>
  <c r="G49" i="56" s="1"/>
  <c r="G268" i="56"/>
  <c r="G267" i="56" s="1"/>
  <c r="G29" i="56"/>
  <c r="G20" i="56" l="1"/>
  <c r="G19" i="56" s="1"/>
  <c r="I22" i="56"/>
  <c r="I20" i="56" s="1"/>
  <c r="I19" i="56" s="1"/>
  <c r="G13" i="56"/>
  <c r="I14" i="56"/>
  <c r="G206" i="56"/>
  <c r="G113" i="56"/>
  <c r="G160" i="56"/>
  <c r="D80" i="58"/>
  <c r="D71" i="58" s="1"/>
  <c r="D42" i="58"/>
  <c r="D41" i="58" s="1"/>
  <c r="F128" i="57"/>
  <c r="F214" i="57"/>
  <c r="F213" i="57" s="1"/>
  <c r="F212" i="57" s="1"/>
  <c r="F42" i="57"/>
  <c r="F41" i="57" s="1"/>
  <c r="F8" i="57" s="1"/>
  <c r="F90" i="57"/>
  <c r="F164" i="57"/>
  <c r="G266" i="56"/>
  <c r="G265" i="56" s="1"/>
  <c r="G264" i="56" s="1"/>
  <c r="G48" i="56"/>
  <c r="G12" i="56" l="1"/>
  <c r="I13" i="56"/>
  <c r="D189" i="58"/>
  <c r="F245" i="57"/>
  <c r="G47" i="56"/>
  <c r="G11" i="56" l="1"/>
  <c r="G10" i="56" s="1"/>
  <c r="G9" i="56" s="1"/>
  <c r="G8" i="56" s="1"/>
  <c r="G311" i="56" s="1"/>
  <c r="I12" i="56"/>
  <c r="I11" i="56" s="1"/>
  <c r="I10" i="56" s="1"/>
  <c r="I9" i="56" s="1"/>
  <c r="I8" i="56" s="1"/>
  <c r="I311" i="56" s="1"/>
  <c r="C20" i="34" l="1"/>
  <c r="D30" i="32" l="1"/>
  <c r="D17" i="32" l="1"/>
  <c r="D26" i="32"/>
  <c r="D34" i="32" l="1"/>
  <c r="D38" i="32" l="1"/>
  <c r="D9" i="19"/>
  <c r="D9" i="32" l="1"/>
  <c r="D36" i="32" s="1"/>
</calcChain>
</file>

<file path=xl/comments1.xml><?xml version="1.0" encoding="utf-8"?>
<comments xmlns="http://schemas.openxmlformats.org/spreadsheetml/2006/main">
  <authors>
    <author>Ved_Economist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СУММА ПРОСИСАНА В СОГЛАШЕНИИИ</t>
        </r>
      </text>
    </comment>
  </commentList>
</comments>
</file>

<file path=xl/sharedStrings.xml><?xml version="1.0" encoding="utf-8"?>
<sst xmlns="http://schemas.openxmlformats.org/spreadsheetml/2006/main" count="3282" uniqueCount="366">
  <si>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</si>
  <si>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</si>
  <si>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</si>
  <si>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</si>
  <si>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</si>
  <si>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</si>
  <si>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</si>
  <si>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</si>
  <si>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</si>
  <si>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</si>
  <si>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</si>
  <si>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</si>
  <si>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</si>
  <si>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</si>
  <si>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</si>
  <si>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</si>
  <si>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</si>
  <si>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</si>
  <si>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</si>
  <si>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</si>
  <si>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администрация сельского поселения Светлый</t>
  </si>
  <si>
    <t>Код группы, подгруппы, статьи и вида источников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</si>
  <si>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</si>
  <si>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</si>
  <si>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</si>
  <si>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</si>
  <si>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</si>
  <si>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</si>
  <si>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</si>
  <si>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</si>
  <si>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Коммунальное хозяйство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</si>
  <si>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</si>
  <si>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</si>
  <si>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</si>
  <si>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</si>
  <si>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</si>
  <si>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</si>
  <si>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</si>
  <si>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</si>
  <si>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</si>
  <si>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</si>
  <si>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</si>
  <si>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</si>
  <si>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</si>
  <si>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</si>
  <si>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</si>
  <si>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</si>
  <si>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</si>
  <si>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</si>
  <si>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</si>
  <si>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</si>
  <si>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</si>
  <si>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</si>
  <si>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</si>
  <si>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</si>
  <si>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</si>
  <si>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Межбюджетные трансферты</t>
  </si>
  <si>
    <t>01 05 02 01 01 0000 510</t>
  </si>
  <si>
    <t>01 05 02 01 01 0000 610</t>
  </si>
  <si>
    <t>Глава муниципального образования</t>
  </si>
  <si>
    <t>Прочие расходы органов местного самоуправления</t>
  </si>
  <si>
    <t>Другие вопросы в области национальной безопасности и правоохранительной деятельности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</si>
  <si>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</si>
  <si>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</si>
  <si>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</si>
  <si>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</si>
  <si>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</si>
  <si>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</si>
  <si>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</si>
  <si>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</si>
  <si>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</si>
  <si>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Закупка товаров, работ и услуг для обеспечения государственных (муниципальных) нужд</t>
  </si>
  <si>
    <t>00 00 00 00 00 0000 000</t>
  </si>
  <si>
    <t>итого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</si>
  <si>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</si>
  <si>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</si>
  <si>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</si>
  <si>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</si>
  <si>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</si>
  <si>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</si>
  <si>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</si>
  <si>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</si>
  <si>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</si>
  <si>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</si>
  <si>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</si>
  <si>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</si>
  <si>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</si>
  <si>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</si>
  <si>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</si>
  <si>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</si>
  <si>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</si>
  <si>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</si>
  <si>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</si>
  <si>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</si>
  <si>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</si>
  <si>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</si>
  <si>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</si>
  <si>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</si>
  <si>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</si>
  <si>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</si>
  <si>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</si>
  <si>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</si>
  <si>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</si>
  <si>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</si>
  <si>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</si>
  <si>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</si>
  <si>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Дорожное хозяйство (дорожные фонды)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</si>
  <si>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</si>
  <si>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</si>
  <si>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</si>
  <si>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Сумма на</t>
  </si>
  <si>
    <t>5000000000</t>
  </si>
  <si>
    <t>7700000000</t>
  </si>
  <si>
    <t>500010000</t>
  </si>
  <si>
    <t>7900000000</t>
  </si>
  <si>
    <t>8200000000</t>
  </si>
  <si>
    <t>8300000000</t>
  </si>
  <si>
    <t>8000000000</t>
  </si>
  <si>
    <t>7800000000</t>
  </si>
  <si>
    <t>7820000000</t>
  </si>
  <si>
    <t>7820100000</t>
  </si>
  <si>
    <t>Расходы на обеспечение деятельности (оказание услуг) муниципальных учреждений</t>
  </si>
  <si>
    <t>Код ГРБС</t>
  </si>
  <si>
    <t>тыс. руб.</t>
  </si>
  <si>
    <t>7600000000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</si>
  <si>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</si>
  <si>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</si>
  <si>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</si>
  <si>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</si>
  <si>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78201S2520</t>
  </si>
  <si>
    <t xml:space="preserve">Сумма 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</si>
  <si>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</si>
  <si>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2.8.</t>
  </si>
  <si>
    <t>2.9.</t>
  </si>
  <si>
    <t xml:space="preserve">  транспортного налога с физических лиц</t>
  </si>
  <si>
    <t>650</t>
  </si>
  <si>
    <t>Непрограммное направление деятельности "Исполнение отдельных расходных обязательств Березовского района"</t>
  </si>
  <si>
    <t>2.2.</t>
  </si>
  <si>
    <t>2.5.</t>
  </si>
  <si>
    <t>2.6.</t>
  </si>
  <si>
    <t xml:space="preserve">  транспортного налога с организаций</t>
  </si>
  <si>
    <t>8.</t>
  </si>
  <si>
    <t xml:space="preserve">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них.
</t>
  </si>
  <si>
    <t>9.</t>
  </si>
  <si>
    <t xml:space="preserve">           инвентаризация, паспортизация, проведение кадастровых работ, регистрации прав в отношении земельных участков, занимаемых автодорогами местного значения, дорожными сооружениями и другими объектами недвижимости, используемыми в дорожной деятельности, аренда, выкуп земельных участков, объектов недвижимости, используемых в дорожной деятельности, возмещение их стоимости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</si>
  <si>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rgb="FF000000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</si>
  <si>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>Иные межбюджетные трансферты на реализацию мероприятий по содействию трудоустройству граждан</t>
  </si>
  <si>
    <t>8100000000</t>
  </si>
  <si>
    <t>Охрана окружающей среды</t>
  </si>
  <si>
    <t>Гражданская оборона</t>
  </si>
  <si>
    <t>Общеэкономические вопросы</t>
  </si>
  <si>
    <t xml:space="preserve"> на 2024 год</t>
  </si>
  <si>
    <t>сумма на 2023 год</t>
  </si>
  <si>
    <t>Уплата иных платежей</t>
  </si>
  <si>
    <t>8340000000</t>
  </si>
  <si>
    <t>Реализация мероприятий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</si>
  <si>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2024 год</t>
  </si>
  <si>
    <t>Иные выплаты государственных (муниципальных) органов привлекаемым лицам</t>
  </si>
  <si>
    <t xml:space="preserve">Обеспечение мероприятий по модернизации систем коммунальной инфраструктуры за счет средств бюджета Ханты-Мансийского автономного округа – Югры </t>
  </si>
  <si>
    <t>Закупка товаров, работ, услуг в целях капитального ремонта государственного (муниципального) имущества</t>
  </si>
  <si>
    <t>Закупка энергетических ресурсов</t>
  </si>
  <si>
    <t>Сумма на 2024 год</t>
  </si>
  <si>
    <t>2.10.</t>
  </si>
  <si>
    <t>2.11.</t>
  </si>
  <si>
    <t>Распределение бюджетных ассигнований по разделам, подразделам классификации расходов бюджета сельского поселения Светлый на 2024 год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</si>
  <si>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2024 год</t>
  </si>
  <si>
    <t>7740100000</t>
  </si>
  <si>
    <t>7740000000</t>
  </si>
  <si>
    <t>Комплексы процесных мероприятий</t>
  </si>
  <si>
    <t>8341100000</t>
  </si>
  <si>
    <t>8040000000</t>
  </si>
  <si>
    <t>8041100000</t>
  </si>
  <si>
    <t>80041199990</t>
  </si>
  <si>
    <t>8041300000</t>
  </si>
  <si>
    <t>8041399990</t>
  </si>
  <si>
    <t>Региональные проекты, направленные на достижение показателей федеральных проектов, не входящих в состав национальных проектов</t>
  </si>
  <si>
    <t>Региональный проект "Сохранение культурного и исторического наследия"</t>
  </si>
  <si>
    <t>Комплекс процессных мероприятий "Развитие библиотечного дела"</t>
  </si>
  <si>
    <t>7841100590</t>
  </si>
  <si>
    <t>7841200000</t>
  </si>
  <si>
    <t>Комплекс процессных мероприятий  "Обеспечение проведения массовых культурных мероприятий"</t>
  </si>
  <si>
    <t>7840000000</t>
  </si>
  <si>
    <t>Комплекс процессных мероприятий  "Обеспечение организации и проведения физкультурных и массовых спортивных мероприятий"</t>
  </si>
  <si>
    <t>7841300000</t>
  </si>
  <si>
    <t>7841300590</t>
  </si>
  <si>
    <t>7740102030</t>
  </si>
  <si>
    <t>7740102040</t>
  </si>
  <si>
    <t>7740189020</t>
  </si>
  <si>
    <t>7741100000</t>
  </si>
  <si>
    <t>Комплекс процессных мероприятий "Обеспечение деятельности подведомственных муниципальных учреждений"</t>
  </si>
  <si>
    <t>7741100590</t>
  </si>
  <si>
    <t>Комплекс процессных мероприятий "Повышение профессионального уровня органов местного самоуправления сельского поселения Светлый"</t>
  </si>
  <si>
    <t>7741200000</t>
  </si>
  <si>
    <t>7741202400</t>
  </si>
  <si>
    <t>7940000000</t>
  </si>
  <si>
    <t>7941100000</t>
  </si>
  <si>
    <t>7941199990</t>
  </si>
  <si>
    <t>7941200000</t>
  </si>
  <si>
    <t>7941299990</t>
  </si>
  <si>
    <t>Комплекс процессных мероприятий "Приобретение имущества в муниципальную собственность"</t>
  </si>
  <si>
    <t>Комплекс процессных мероприятий "Управление и распоряжение муниципальным имуществом и земельными ресурсами в сельском поселении Светлый"</t>
  </si>
  <si>
    <t>8140000000</t>
  </si>
  <si>
    <t>8141200000</t>
  </si>
  <si>
    <t>8141299990</t>
  </si>
  <si>
    <t>Комплекс процессных мероприятий "Повышение уровня доступности объектов и услуг для инвалидов и маломобильных групп населения"</t>
  </si>
  <si>
    <t>8240000000</t>
  </si>
  <si>
    <t>8241400000</t>
  </si>
  <si>
    <t>8241499990</t>
  </si>
  <si>
    <t>Комплекс процессных мероприятий "Профилактические мероприятия по противодействию и злоупотреблению наркотикам и их незаконному обороту"</t>
  </si>
  <si>
    <t>8241300000</t>
  </si>
  <si>
    <t>82413D9300</t>
  </si>
  <si>
    <t>Комплекс процессных мероприятий «Реализация переданных государственных полномочий по государственной регистрации актов гражданского состояния»</t>
  </si>
  <si>
    <t>Комплекс процессных мероприятий "Организация пропаганды и обучение населения в области гражданской обороны и чрезвычайных ситуаций"</t>
  </si>
  <si>
    <t>Комплекс процессных мероприятий "Организация пропаганды и обучение населения в области пожарной безопасности"</t>
  </si>
  <si>
    <t>Комплексы процессных мероприятий</t>
  </si>
  <si>
    <t>Комплекс процессных мероприятий «Создание условий для деятельности  народных дружин»</t>
  </si>
  <si>
    <t>8241100000</t>
  </si>
  <si>
    <t>8241182300</t>
  </si>
  <si>
    <t>82411S2300</t>
  </si>
  <si>
    <t>8141100000</t>
  </si>
  <si>
    <t>8141185060</t>
  </si>
  <si>
    <t>81411S5060</t>
  </si>
  <si>
    <t>Комплекс процессных мероприятий "Содействие улучшению положения на рынке труда незанятых трудовой деятельностью и безработных граждан"</t>
  </si>
  <si>
    <t>Комплекс процессных мероприятий "Сохранность автомобильных дорог общего пользования местного значения"</t>
  </si>
  <si>
    <t>Комплекс процессных мероприятий "Развитие и обеспечение деятельности органов местного самоуправления в информационной сфере"</t>
  </si>
  <si>
    <t>7741300000</t>
  </si>
  <si>
    <t>7741320070</t>
  </si>
  <si>
    <t>8341200000</t>
  </si>
  <si>
    <t>8341299990</t>
  </si>
  <si>
    <t>834000000</t>
  </si>
  <si>
    <t>8341109605</t>
  </si>
  <si>
    <t>8341400000</t>
  </si>
  <si>
    <t>8341499990</t>
  </si>
  <si>
    <t>8041400000</t>
  </si>
  <si>
    <t>8041499990</t>
  </si>
  <si>
    <t>7640000000</t>
  </si>
  <si>
    <t>7641100000</t>
  </si>
  <si>
    <t>7641199990</t>
  </si>
  <si>
    <t>7740102400</t>
  </si>
  <si>
    <t>8241200000</t>
  </si>
  <si>
    <t>8241299990</t>
  </si>
  <si>
    <t>Комплекс процессных мероприятий «Мероприятия по профилактике правонарушений в сфере безопасности дорожного движения"</t>
  </si>
  <si>
    <t>муниципальная программа итого</t>
  </si>
  <si>
    <t>Ведомственная структура расходов бюджета сельского поселения Светлый на 2024 года</t>
  </si>
  <si>
    <t>Комплекс процессных мероприятий «Работы по организации деятельности по обращению с твердыми коммунальными отходами»</t>
  </si>
  <si>
    <t>Комплекс процессных мероприятий "Мероприятия по благоустройству территории сельского поселения Светлый"</t>
  </si>
  <si>
    <t>Комплекс процессных мероприятий "Мероприятия по обеспечению территории сельского поселения Светлый уличным освещением"</t>
  </si>
  <si>
    <t>Комплекс процессных мероприятий"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</si>
  <si>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Комплекс процессных мероприятий"Подготовка систем коммунальной инфраструктуры к осенне-зимнему периоду"</t>
  </si>
  <si>
    <t xml:space="preserve">Комплекс процессных мероприятий «Управление  и содержание общего имущества многоквартирных домов» </t>
  </si>
  <si>
    <t>Комплекс процессных мероприятий "Разработка, утверждение, актуализация схем систем коммунальной инфраструктуры"</t>
  </si>
  <si>
    <t>Комплекс процесных мероприятий "Обеспечение выполнения полномочий и функций администрации  сельского поселения Светлый и подведомственных учреждений"</t>
  </si>
  <si>
    <t>Комплекс процессных мероприятий "Подготовка систем коммунальной инфраструктуры к осенне-зимнему периоду"</t>
  </si>
  <si>
    <t>Комплекс процесных мероприятий «Работы по организации деятельности по обращению с твердыми коммунальными отходами»</t>
  </si>
  <si>
    <t>Комплекс процессных мероприятий "Обеспечение выполнения полномочий и функций администрации  сельского поселения Светлый и подведомственных учреждений"</t>
  </si>
  <si>
    <t>Источники внутреннего финансирования дефицита бюджета сельского поселения Светлый на 2024 год</t>
  </si>
  <si>
    <t>Прочая закупка товаров, работ и услуг</t>
  </si>
  <si>
    <t>5000222020</t>
  </si>
  <si>
    <t>83411S9605</t>
  </si>
  <si>
    <t>Непрограммные направления деятельности</t>
  </si>
  <si>
    <t>Непрограммное направление деятельности "Обеспечение деятельности органов муниципальных образований Березовского района"</t>
  </si>
  <si>
    <t>Расходы на осуществление переданных полномочий из бюджетов городских, сельских поселений в бюджет муниципального района по решению вопросов местного значения в соответствии с заключенными соглашениям</t>
  </si>
  <si>
    <t>5000189020</t>
  </si>
  <si>
    <t>5000200000</t>
  </si>
  <si>
    <t>Управление Резервным фондом</t>
  </si>
  <si>
    <t>Непрограммное направление деятельности "Осуществление первичного воинского учета органами местного самоуправления поселений, муниципальных и городских округов"</t>
  </si>
  <si>
    <t>Осуществление первичного воинского учета органами местного самоуправления поселений, муниципальных и городских округов</t>
  </si>
  <si>
    <t>5000300000</t>
  </si>
  <si>
    <t>5000351180</t>
  </si>
  <si>
    <t>платы в счет  возмещения вреда, причиняемого автомобильным дорогам местного значения тяжеловесными транспортными средствами;</t>
  </si>
  <si>
    <t>Муниципальная программа "Совершенствование муниципального управления сельского поселения Светлый на 2024 -2030 годы"</t>
  </si>
  <si>
    <t>Муниципальная программа «Управление муниципальным  имуществом в  сельском поселении Светлый на 2024-2030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</si>
  <si>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2024-2030 годах»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</si>
  <si>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2024-2030 годы»</t>
  </si>
  <si>
    <t>Муниципальная программа «Развитие и содержание дорожно-транспортной системы на территории сельского поселения Светлый  2024-2030 годы»</t>
  </si>
  <si>
    <t xml:space="preserve">Муниципальная программа «Совершенствование муниципального управления в сельском поселении Светлый на 2024-2030 годы»   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</si>
  <si>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2024-2030 годах»</t>
  </si>
  <si>
    <t>Муниципальная программа "Благоустройство территории сельского поселения Светлый на 2024-2030 годы"</t>
  </si>
  <si>
    <t>Муниципальная программа "Обеспечение экологической безопасности сельского поселения Светлый на 2024-2030 годы"</t>
  </si>
  <si>
    <t>Муниципальная программа «Развитие спорта, культуры  и библиотечного дела в сельском поселении Светлый на 2024-2030 годы»</t>
  </si>
  <si>
    <t>Муниципальная программа "Социальная поддержа жителей сельского поселения Светлый на 2024-2030 годы"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</si>
  <si>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</si>
  <si>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8341109505</t>
  </si>
  <si>
    <t>8411S2300</t>
  </si>
  <si>
    <t xml:space="preserve"> </t>
  </si>
  <si>
    <t>Комплекс процессных мероприятий "Обеспечение деятельности органа муниципального образования сельского поселения Светлый"</t>
  </si>
  <si>
    <t>Комплекс процессных мероприятий " Обеспечение на реализацию полномочий и функций в  области  градостроительной деятельности, строительства и жилищных отношений "</t>
  </si>
  <si>
    <t>Непрограммное направление деятельности "Обеспечение деятельности органа муниципального образования сельского поселения Светлый"</t>
  </si>
  <si>
    <t>Непрограммное направление деятельности "Обеспечение деятельности органа муниципального образования сельского поселения Светлый</t>
  </si>
  <si>
    <t>Комплекс процессных мероприятий "Обеспечение деятельности органа муниципального образования сельского поселения Светлый</t>
  </si>
  <si>
    <t>Создания условий для деятельности народных дружин за счет средств муниципального образования</t>
  </si>
  <si>
    <t>Расходы местного бюджета на софинансирование мероприятий по содействию трудоустройству граждан за счет средств муниципального образования</t>
  </si>
  <si>
    <t>Расходы на софинансирование субсидии на развитие сферы культуры за счет средств муниципального образования</t>
  </si>
  <si>
    <t>Обеспечение мероприятий по модернизации систем коммунальной инфраструктуры за счет средств муниципальног образования</t>
  </si>
  <si>
    <t>Обеспечение мероприятий по модернизации систем коммунальной инфраструктуры за счет средств муниципального образования</t>
  </si>
  <si>
    <t>Смета доходов и расходов муниципального дорожного фонда сельского поселения Светлый на 2024 год</t>
  </si>
  <si>
    <r>
      <t xml:space="preserve">Приложение 15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 от 19.12.2023 № 27</t>
    </r>
  </si>
  <si>
    <t>Приложение 3  к решению Совета депутатов сельского поселения Светлый от 19.12.2023 № 27</t>
  </si>
  <si>
    <t>Приложение 1  к решению Совета депутатов сельского поселения Светлый от 19.12.2023 № 27</t>
  </si>
  <si>
    <t>Приложение 5  к решению Совета депутатов сельского поселения Светлый от 19.12.2023 № 27</t>
  </si>
  <si>
    <t>Приложение 2  к решению Совета депутатов сельского поселения Светлый от 19.12.2023 № 27</t>
  </si>
  <si>
    <t>Приложение 9  к решению Совета депутатов  сельского поселения Светлый  от 19.12.2023 № 27</t>
  </si>
  <si>
    <t>Приложение 4  к решению Совета депутатов сельского поселения Светлый от 19.12.2023 № 27</t>
  </si>
  <si>
    <t>Приложение 3 к решению Совета депутатов сельского поселения Светлый от 19.12.2023 № 27</t>
  </si>
  <si>
    <t>Приложение 7  к решению Совета депутатов сельского поселения Светлый  от 19.12.2023 № 27</t>
  </si>
  <si>
    <t>Приложение 6 к решению                                                                                                                  Совета депутатов сельского поселения                                                                     Светлый   от 00.00.2023 № 000</t>
  </si>
  <si>
    <t>Уточнение</t>
  </si>
  <si>
    <t>Уточненый план</t>
  </si>
  <si>
    <t>Приложение №5  к решению Совета депутатов сельского поселения Светлый  от 19.12.2023 № 27</t>
  </si>
  <si>
    <t>Приложение №11  к решению Совета депутатов сельского поселения Светлый  от 19.12.2023 № 27</t>
  </si>
  <si>
    <t>651</t>
  </si>
  <si>
    <t>652</t>
  </si>
  <si>
    <t>653</t>
  </si>
  <si>
    <t>654</t>
  </si>
  <si>
    <t>Комплекс процессных мероприятий "Для создания материальных резервов в случае чрезвычайных ситуаций"</t>
  </si>
  <si>
    <t>8141199990</t>
  </si>
  <si>
    <t>,,</t>
  </si>
  <si>
    <t>83411S9505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</si>
  <si>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2025-2026 года</t>
  </si>
  <si>
    <t>тыс.руб</t>
  </si>
  <si>
    <t xml:space="preserve"> на 2025 год</t>
  </si>
  <si>
    <t>на 2026 год</t>
  </si>
  <si>
    <t>Непрограммные расходы</t>
  </si>
  <si>
    <t>Непрограммное направление деятельности "Исполнение отдельных расходных обязательств сельского поселения Светлый"</t>
  </si>
  <si>
    <t>Формирование Резервного фонда</t>
  </si>
  <si>
    <t>5000122020</t>
  </si>
  <si>
    <t>5001000000</t>
  </si>
  <si>
    <t>Условно утвержденные расходы</t>
  </si>
  <si>
    <t>5000122030</t>
  </si>
  <si>
    <t>Субвенции на осуществление первичного военного учета на территориях, где отсутствуют военные комиссариаты</t>
  </si>
  <si>
    <t>5000151180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</si>
  <si>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</si>
  <si>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Расходы местного бюджета   на реализацию полномочий и функций  в  области  градостроительной деятельности, строительства и жилищных отношений за счет муниципального образования</t>
  </si>
  <si>
    <t>77414S2911</t>
  </si>
  <si>
    <t>Софинансирование расходов на обеспечение мероприятий по модернизации систем коммунальной инфраструктуры за счет средств средств, поступивших от публично-правовой компании "Фонд развития территорий"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</si>
  <si>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2024-2025 годы</t>
  </si>
  <si>
    <t>тыс.руб.</t>
  </si>
  <si>
    <t>Непрограммное направление деятельности "Обеспечение деятельностиоргана муниципального образования сельского поселения Светлый"</t>
  </si>
  <si>
    <t>5000222030</t>
  </si>
  <si>
    <t>Ведомственная структура расходов бюджета сельского поселения Светлый на 2025-2026 года</t>
  </si>
  <si>
    <t>5002000000</t>
  </si>
  <si>
    <t>Комплекс процессных мероприятий "Обеспечение деятельностиоргана муниципального образования сельского поселения Светлый"</t>
  </si>
  <si>
    <t>Комплекс процессных мероприятий " Обеспечение на реализацию полномочий  и функций в  области  градостроительной деятельности, строительства и желищных отношений "</t>
  </si>
  <si>
    <t>77414 S2911</t>
  </si>
  <si>
    <t>уточнение</t>
  </si>
  <si>
    <t>уточненый план</t>
  </si>
  <si>
    <t>Сумма</t>
  </si>
  <si>
    <t>Уточненный план</t>
  </si>
  <si>
    <t>Приложение 4   к решению Совета депутатов сельского поселения Светлый от 19.12.2023 № 27</t>
  </si>
  <si>
    <t xml:space="preserve">Уточнение </t>
  </si>
  <si>
    <t>Приложение 10  к решению Совета депутатов сельского поселения Светлый  от 19.12.2023 № 27</t>
  </si>
  <si>
    <t>Уточненный</t>
  </si>
  <si>
    <t>Приложение 6 к решению Совета депутатов сельского поселения Светлый         от 19.12.2023 № 27</t>
  </si>
  <si>
    <t>Приложение 7 к решению                                                                                                                  Совета депутатов сельского поселения                                                                     Светлый   от 00.00.2023 № 000</t>
  </si>
  <si>
    <t>Приложение 8 к решению Совета депутатов сельского                                       поселения  Светлый   от 00.00.2023 № 000</t>
  </si>
  <si>
    <t>Приложение 10 к решению                                                                                                                  Совета депутатов сельского поселения                                                                     Светлый   от 00.00.2023 № 000</t>
  </si>
  <si>
    <r>
      <t>Приложение 17                                                                                         к решению Совета депутатов                                               сельского поселения Светлый                                                                    от</t>
    </r>
    <r>
      <rPr>
        <sz val="8"/>
        <color rgb="FFFF0000"/>
        <rFont val="Arial"/>
        <family val="2"/>
        <charset val="204"/>
      </rPr>
      <t xml:space="preserve"> 19.12.2023 № 27</t>
    </r>
  </si>
  <si>
    <t>Межбюджетные трансферты из бюджета сельского поселения Светлый, предоставляемые в бюджет Березовского района на 2024 год</t>
  </si>
  <si>
    <t>№ п/п</t>
  </si>
  <si>
    <t>НАИМЕНОВАНИЕ    ПОЛНОМОЧИЯ</t>
  </si>
  <si>
    <t>Полномочия контрольно- счетного органа поселения по осуществлению внешнего муниципального финансового контроля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</si>
  <si>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Федерации;
в части:
- утверждения генеральных планов поселения;
- утверждения правил землепользования и застройки;
-  утверждение подготовленной на основе генеральных планов поселения документации по планировке территории;
- выдача градостроительного плана земельного участка, расположенного в границах поселения;
- выдачи разрешений на строительство (за исключением случаев, предусмотренных Градостроительным кодексом Российской федерации, иными федеральными законами);
- выдачи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поселения;
- утверждение местных нормативов градостроительного проектирования поселений.
</t>
  </si>
  <si>
    <t>осуществление полномочия по решению вопросов местного значения, отнесенных к ведению органов местного самоуправления поселения в соответствии с Федеральным законом от 06.10.2003 года №131-ФЗ «Об общих принципах организации местного самоуправления в Российской федерации»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составлению и утверждению отчета об исполнении бюджета поселения в части организации казначейского исполнения и казначейского исполнения бюджета поселения</t>
  </si>
  <si>
    <t>Всего</t>
  </si>
  <si>
    <t>Приложение 11 к решению                                                                                                                  Совета депутатов сельского поселения                                                                     Светлый   от 00.00.2023 № 000</t>
  </si>
  <si>
    <t>Осуществление части полномочий по организации в границах поселения электро - тепло - газо- и водоснабжения населения,водоотведения, снабжения населения топливом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</si>
</sst>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#,##0.0;[Red]\-#,##0.0;0.0"/>
    <numFmt numFmtId="173" formatCode="0.0"/>
    <numFmt numFmtId="174" formatCode="0000000000"/>
    <numFmt numFmtId="175" formatCode="#,##0.0_ ;[Red]\-#,##0.0\ "/>
    <numFmt numFmtId="176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8"/>
      <color rgb="FFFF0000"/>
      <name val="Arial"/>
      <family val="2"/>
      <charset val="204"/>
    </font>
    <font>
      <sz val="8"/>
      <color theme="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  <xf numFmtId="0" fontId="13" fillId="3" borderId="6">
      <alignment horizontal="left" vertical="top" wrapText="1"/>
    </xf>
    <xf numFmtId="0" fontId="2" fillId="0" borderId="0"/>
  </cellStyleXfs>
  <cellXfs count="266">
    <xf numFmtId="0" fontId="0" fillId="0" borderId="0" xfId="0"/>
    <xf numFmtId="0" fontId="3" fillId="0" borderId="0" xfId="0" applyFont="1"/>
    <xf numFmtId="0" fontId="12" fillId="0" borderId="1" xfId="0" applyFont="1" applyBorder="1" applyAlignment="1">
      <alignment horizontal="justify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173" fontId="1" fillId="0" borderId="0" xfId="0" applyNumberFormat="1" applyFont="1"/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73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72" fontId="9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5" fillId="0" borderId="1" xfId="5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center" vertical="center" wrapText="1"/>
    </xf>
    <xf numFmtId="17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3" fontId="5" fillId="0" borderId="0" xfId="1" applyNumberFormat="1" applyFont="1" applyFill="1" applyBorder="1" applyAlignment="1" applyProtection="1">
      <alignment horizontal="center" wrapText="1"/>
      <protection hidden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5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0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0" borderId="1" xfId="5" applyNumberFormat="1" applyFont="1" applyFill="1" applyBorder="1" applyAlignment="1" applyProtection="1">
      <alignment horizontal="center" vertical="center"/>
      <protection hidden="1"/>
    </xf>
    <xf numFmtId="49" fontId="5" fillId="0" borderId="1" xfId="5" applyNumberFormat="1" applyFont="1" applyFill="1" applyBorder="1" applyAlignment="1" applyProtection="1">
      <alignment horizontal="center" vertical="center"/>
      <protection hidden="1"/>
    </xf>
    <xf numFmtId="170" fontId="5" fillId="0" borderId="1" xfId="5" applyNumberFormat="1" applyFont="1" applyFill="1" applyBorder="1" applyAlignment="1" applyProtection="1">
      <alignment horizontal="center" vertical="center"/>
      <protection hidden="1"/>
    </xf>
    <xf numFmtId="172" fontId="5" fillId="0" borderId="1" xfId="5" applyNumberFormat="1" applyFont="1" applyFill="1" applyBorder="1" applyAlignment="1" applyProtection="1">
      <alignment horizontal="center" vertical="center"/>
      <protection hidden="1"/>
    </xf>
    <xf numFmtId="168" fontId="5" fillId="0" borderId="1" xfId="5" applyNumberFormat="1" applyFont="1" applyFill="1" applyBorder="1" applyAlignment="1" applyProtection="1">
      <alignment horizontal="center" vertical="center"/>
      <protection hidden="1"/>
    </xf>
    <xf numFmtId="169" fontId="5" fillId="0" borderId="1" xfId="5" applyNumberFormat="1" applyFont="1" applyFill="1" applyBorder="1" applyAlignment="1" applyProtection="1">
      <alignment horizontal="justify" vertical="center" wrapText="1"/>
      <protection hidden="1"/>
    </xf>
    <xf numFmtId="168" fontId="5" fillId="0" borderId="1" xfId="5" applyNumberFormat="1" applyFont="1" applyFill="1" applyBorder="1" applyAlignment="1" applyProtection="1">
      <alignment horizontal="justify" vertical="center" wrapText="1"/>
      <protection hidden="1"/>
    </xf>
    <xf numFmtId="172" fontId="9" fillId="0" borderId="1" xfId="0" applyNumberFormat="1" applyFont="1" applyFill="1" applyBorder="1" applyAlignment="1">
      <alignment horizontal="center" vertical="center"/>
    </xf>
    <xf numFmtId="169" fontId="5" fillId="0" borderId="1" xfId="5" applyNumberFormat="1" applyFont="1" applyFill="1" applyBorder="1" applyAlignment="1" applyProtection="1">
      <alignment horizontal="justify" wrapText="1"/>
      <protection hidden="1"/>
    </xf>
    <xf numFmtId="167" fontId="5" fillId="0" borderId="1" xfId="5" applyNumberFormat="1" applyFont="1" applyFill="1" applyBorder="1" applyAlignment="1" applyProtection="1">
      <alignment horizontal="center"/>
      <protection hidden="1"/>
    </xf>
    <xf numFmtId="172" fontId="5" fillId="0" borderId="1" xfId="5" applyNumberFormat="1" applyFont="1" applyFill="1" applyBorder="1" applyAlignment="1" applyProtection="1">
      <alignment horizontal="center"/>
      <protection hidden="1"/>
    </xf>
    <xf numFmtId="17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>
      <alignment wrapText="1"/>
    </xf>
    <xf numFmtId="174" fontId="5" fillId="0" borderId="1" xfId="11" applyNumberFormat="1" applyFont="1" applyFill="1" applyBorder="1" applyAlignment="1" applyProtection="1">
      <alignment horizontal="center" vertical="center"/>
      <protection hidden="1"/>
    </xf>
    <xf numFmtId="0" fontId="6" fillId="0" borderId="1" xfId="5" applyNumberFormat="1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>
      <alignment horizontal="center" vertical="center" wrapText="1"/>
    </xf>
    <xf numFmtId="172" fontId="5" fillId="4" borderId="1" xfId="5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1" xfId="5" applyNumberFormat="1" applyFont="1" applyFill="1" applyBorder="1" applyAlignment="1" applyProtection="1">
      <alignment horizontal="justify"/>
      <protection hidden="1"/>
    </xf>
    <xf numFmtId="0" fontId="5" fillId="0" borderId="1" xfId="5" applyNumberFormat="1" applyFont="1" applyFill="1" applyBorder="1" applyAlignment="1" applyProtection="1">
      <protection hidden="1"/>
    </xf>
    <xf numFmtId="0" fontId="6" fillId="0" borderId="1" xfId="5" applyNumberFormat="1" applyFont="1" applyFill="1" applyBorder="1" applyAlignment="1" applyProtection="1">
      <protection hidden="1"/>
    </xf>
    <xf numFmtId="172" fontId="6" fillId="0" borderId="1" xfId="5" applyNumberFormat="1" applyFont="1" applyFill="1" applyBorder="1" applyAlignment="1" applyProtection="1">
      <alignment horizontal="center"/>
      <protection hidden="1"/>
    </xf>
    <xf numFmtId="172" fontId="9" fillId="0" borderId="0" xfId="0" applyNumberFormat="1" applyFont="1" applyFill="1" applyAlignment="1">
      <alignment horizontal="center"/>
    </xf>
    <xf numFmtId="169" fontId="5" fillId="4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4" borderId="1" xfId="5" applyNumberFormat="1" applyFont="1" applyFill="1" applyBorder="1" applyAlignment="1" applyProtection="1">
      <alignment horizontal="center" vertical="center"/>
      <protection hidden="1"/>
    </xf>
    <xf numFmtId="170" fontId="5" fillId="4" borderId="1" xfId="5" applyNumberFormat="1" applyFont="1" applyFill="1" applyBorder="1" applyAlignment="1" applyProtection="1">
      <alignment horizontal="center" vertical="center"/>
      <protection hidden="1"/>
    </xf>
    <xf numFmtId="166" fontId="5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5" fillId="4" borderId="1" xfId="5" applyNumberFormat="1" applyFont="1" applyFill="1" applyBorder="1" applyAlignment="1" applyProtection="1">
      <alignment horizontal="center" vertical="center"/>
      <protection hidden="1"/>
    </xf>
    <xf numFmtId="174" fontId="5" fillId="4" borderId="1" xfId="1" applyNumberFormat="1" applyFont="1" applyFill="1" applyBorder="1" applyAlignment="1" applyProtection="1">
      <alignment horizontal="center" vertical="center"/>
      <protection hidden="1"/>
    </xf>
    <xf numFmtId="168" fontId="5" fillId="4" borderId="1" xfId="5" applyNumberFormat="1" applyFont="1" applyFill="1" applyBorder="1" applyAlignment="1" applyProtection="1">
      <alignment horizontal="left" vertical="center" wrapText="1"/>
      <protection hidden="1"/>
    </xf>
    <xf numFmtId="173" fontId="9" fillId="4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justify"/>
    </xf>
    <xf numFmtId="0" fontId="9" fillId="6" borderId="1" xfId="0" applyFont="1" applyFill="1" applyBorder="1"/>
    <xf numFmtId="0" fontId="11" fillId="6" borderId="1" xfId="0" applyFont="1" applyFill="1" applyBorder="1"/>
    <xf numFmtId="170" fontId="5" fillId="2" borderId="1" xfId="5" applyNumberFormat="1" applyFont="1" applyFill="1" applyBorder="1" applyAlignment="1" applyProtection="1">
      <alignment horizontal="center" vertical="center"/>
      <protection hidden="1"/>
    </xf>
    <xf numFmtId="175" fontId="15" fillId="0" borderId="0" xfId="0" applyNumberFormat="1" applyFont="1" applyAlignment="1">
      <alignment horizontal="center"/>
    </xf>
    <xf numFmtId="165" fontId="12" fillId="2" borderId="1" xfId="0" applyNumberFormat="1" applyFont="1" applyFill="1" applyBorder="1" applyAlignment="1">
      <alignment horizontal="center" vertical="center"/>
    </xf>
    <xf numFmtId="173" fontId="9" fillId="2" borderId="1" xfId="0" applyNumberFormat="1" applyFont="1" applyFill="1" applyBorder="1" applyAlignment="1">
      <alignment horizontal="center" vertical="center"/>
    </xf>
    <xf numFmtId="173" fontId="9" fillId="2" borderId="1" xfId="0" applyNumberFormat="1" applyFont="1" applyFill="1" applyBorder="1" applyAlignment="1">
      <alignment horizontal="center" vertical="center" wrapText="1"/>
    </xf>
    <xf numFmtId="172" fontId="5" fillId="2" borderId="1" xfId="5" applyNumberFormat="1" applyFont="1" applyFill="1" applyBorder="1" applyAlignment="1" applyProtection="1">
      <alignment horizontal="center" vertical="center"/>
      <protection hidden="1"/>
    </xf>
    <xf numFmtId="172" fontId="9" fillId="2" borderId="1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Alignment="1">
      <alignment horizontal="center"/>
    </xf>
    <xf numFmtId="176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/>
    <xf numFmtId="49" fontId="9" fillId="0" borderId="1" xfId="0" applyNumberFormat="1" applyFont="1" applyFill="1" applyBorder="1"/>
    <xf numFmtId="0" fontId="9" fillId="0" borderId="0" xfId="0" applyFont="1" applyFill="1" applyBorder="1"/>
    <xf numFmtId="49" fontId="5" fillId="0" borderId="0" xfId="5" applyNumberFormat="1" applyFont="1" applyFill="1" applyBorder="1" applyAlignment="1" applyProtection="1">
      <alignment horizontal="center" vertical="center"/>
      <protection hidden="1"/>
    </xf>
    <xf numFmtId="172" fontId="9" fillId="0" borderId="1" xfId="0" applyNumberFormat="1" applyFont="1" applyFill="1" applyBorder="1" applyAlignment="1">
      <alignment horizontal="center"/>
    </xf>
    <xf numFmtId="166" fontId="5" fillId="2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0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justify" vertical="center" wrapText="1"/>
    </xf>
    <xf numFmtId="0" fontId="6" fillId="0" borderId="1" xfId="5" applyNumberFormat="1" applyFont="1" applyFill="1" applyBorder="1" applyAlignment="1" applyProtection="1">
      <alignment horizontal="center" vertical="center"/>
      <protection hidden="1"/>
    </xf>
    <xf numFmtId="166" fontId="5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7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7" borderId="1" xfId="5" applyNumberFormat="1" applyFont="1" applyFill="1" applyBorder="1" applyAlignment="1" applyProtection="1">
      <alignment horizontal="center" vertical="center"/>
      <protection hidden="1"/>
    </xf>
    <xf numFmtId="49" fontId="5" fillId="7" borderId="1" xfId="5" applyNumberFormat="1" applyFont="1" applyFill="1" applyBorder="1" applyAlignment="1" applyProtection="1">
      <alignment horizontal="center" vertical="center"/>
      <protection hidden="1"/>
    </xf>
    <xf numFmtId="170" fontId="5" fillId="7" borderId="1" xfId="5" applyNumberFormat="1" applyFont="1" applyFill="1" applyBorder="1" applyAlignment="1" applyProtection="1">
      <alignment horizontal="center" vertical="center"/>
      <protection hidden="1"/>
    </xf>
    <xf numFmtId="172" fontId="9" fillId="7" borderId="1" xfId="0" applyNumberFormat="1" applyFont="1" applyFill="1" applyBorder="1" applyAlignment="1">
      <alignment horizontal="center" vertical="center"/>
    </xf>
    <xf numFmtId="166" fontId="5" fillId="8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8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8" borderId="1" xfId="5" applyNumberFormat="1" applyFont="1" applyFill="1" applyBorder="1" applyAlignment="1" applyProtection="1">
      <alignment horizontal="center" vertical="center"/>
      <protection hidden="1"/>
    </xf>
    <xf numFmtId="49" fontId="5" fillId="8" borderId="1" xfId="5" applyNumberFormat="1" applyFont="1" applyFill="1" applyBorder="1" applyAlignment="1" applyProtection="1">
      <alignment horizontal="center" vertical="center"/>
      <protection hidden="1"/>
    </xf>
    <xf numFmtId="170" fontId="5" fillId="8" borderId="1" xfId="5" applyNumberFormat="1" applyFont="1" applyFill="1" applyBorder="1" applyAlignment="1" applyProtection="1">
      <alignment horizontal="center" vertical="center"/>
      <protection hidden="1"/>
    </xf>
    <xf numFmtId="172" fontId="9" fillId="8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166" fontId="5" fillId="9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4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4" borderId="1" xfId="5" applyNumberFormat="1" applyFont="1" applyFill="1" applyBorder="1" applyAlignment="1" applyProtection="1">
      <alignment horizontal="center" vertical="center"/>
      <protection hidden="1"/>
    </xf>
    <xf numFmtId="172" fontId="9" fillId="4" borderId="1" xfId="0" applyNumberFormat="1" applyFont="1" applyFill="1" applyBorder="1" applyAlignment="1">
      <alignment horizontal="center" vertical="center"/>
    </xf>
    <xf numFmtId="168" fontId="5" fillId="10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10" borderId="1" xfId="5" applyNumberFormat="1" applyFont="1" applyFill="1" applyBorder="1" applyAlignment="1" applyProtection="1">
      <alignment horizontal="center" vertical="center"/>
      <protection hidden="1"/>
    </xf>
    <xf numFmtId="170" fontId="5" fillId="10" borderId="1" xfId="5" applyNumberFormat="1" applyFont="1" applyFill="1" applyBorder="1" applyAlignment="1" applyProtection="1">
      <alignment horizontal="center" vertical="center"/>
      <protection hidden="1"/>
    </xf>
    <xf numFmtId="172" fontId="5" fillId="10" borderId="1" xfId="5" applyNumberFormat="1" applyFont="1" applyFill="1" applyBorder="1" applyAlignment="1" applyProtection="1">
      <alignment horizontal="center" vertical="center"/>
      <protection hidden="1"/>
    </xf>
    <xf numFmtId="166" fontId="5" fillId="10" borderId="1" xfId="5" applyNumberFormat="1" applyFont="1" applyFill="1" applyBorder="1" applyAlignment="1" applyProtection="1">
      <alignment horizontal="justify" vertical="center" wrapText="1"/>
      <protection hidden="1"/>
    </xf>
    <xf numFmtId="174" fontId="5" fillId="10" borderId="1" xfId="1" applyNumberFormat="1" applyFont="1" applyFill="1" applyBorder="1" applyAlignment="1" applyProtection="1">
      <alignment horizontal="center" vertical="center"/>
      <protection hidden="1"/>
    </xf>
    <xf numFmtId="169" fontId="5" fillId="7" borderId="1" xfId="5" applyNumberFormat="1" applyFont="1" applyFill="1" applyBorder="1" applyAlignment="1" applyProtection="1">
      <alignment horizontal="justify" vertical="center" wrapText="1"/>
      <protection hidden="1"/>
    </xf>
    <xf numFmtId="172" fontId="5" fillId="7" borderId="1" xfId="5" applyNumberFormat="1" applyFont="1" applyFill="1" applyBorder="1" applyAlignment="1" applyProtection="1">
      <alignment horizontal="center" vertical="center"/>
      <protection hidden="1"/>
    </xf>
    <xf numFmtId="174" fontId="5" fillId="7" borderId="1" xfId="1" applyNumberFormat="1" applyFont="1" applyFill="1" applyBorder="1" applyAlignment="1" applyProtection="1">
      <alignment horizontal="center" vertical="center"/>
      <protection hidden="1"/>
    </xf>
    <xf numFmtId="169" fontId="6" fillId="11" borderId="1" xfId="5" applyNumberFormat="1" applyFont="1" applyFill="1" applyBorder="1" applyAlignment="1" applyProtection="1">
      <alignment horizontal="justify" vertical="center" wrapText="1"/>
      <protection hidden="1"/>
    </xf>
    <xf numFmtId="49" fontId="6" fillId="11" borderId="1" xfId="5" applyNumberFormat="1" applyFont="1" applyFill="1" applyBorder="1" applyAlignment="1" applyProtection="1">
      <alignment horizontal="center" vertical="center" wrapText="1"/>
      <protection hidden="1"/>
    </xf>
    <xf numFmtId="171" fontId="6" fillId="11" borderId="1" xfId="5" applyNumberFormat="1" applyFont="1" applyFill="1" applyBorder="1" applyAlignment="1" applyProtection="1">
      <alignment horizontal="center" vertical="center"/>
      <protection hidden="1"/>
    </xf>
    <xf numFmtId="49" fontId="6" fillId="11" borderId="1" xfId="5" applyNumberFormat="1" applyFont="1" applyFill="1" applyBorder="1" applyAlignment="1" applyProtection="1">
      <alignment horizontal="center" vertical="center"/>
      <protection hidden="1"/>
    </xf>
    <xf numFmtId="170" fontId="6" fillId="11" borderId="1" xfId="5" applyNumberFormat="1" applyFont="1" applyFill="1" applyBorder="1" applyAlignment="1" applyProtection="1">
      <alignment horizontal="center" vertical="center"/>
      <protection hidden="1"/>
    </xf>
    <xf numFmtId="172" fontId="6" fillId="11" borderId="1" xfId="5" applyNumberFormat="1" applyFont="1" applyFill="1" applyBorder="1" applyAlignment="1" applyProtection="1">
      <alignment horizontal="center" vertical="center"/>
      <protection hidden="1"/>
    </xf>
    <xf numFmtId="171" fontId="14" fillId="11" borderId="1" xfId="5" applyNumberFormat="1" applyFont="1" applyFill="1" applyBorder="1" applyAlignment="1" applyProtection="1">
      <alignment horizontal="center" vertical="center"/>
      <protection hidden="1"/>
    </xf>
    <xf numFmtId="172" fontId="6" fillId="11" borderId="1" xfId="9" applyNumberFormat="1" applyFont="1" applyFill="1" applyBorder="1" applyAlignment="1" applyProtection="1">
      <alignment horizontal="center" vertical="center"/>
      <protection hidden="1"/>
    </xf>
    <xf numFmtId="172" fontId="11" fillId="11" borderId="1" xfId="0" applyNumberFormat="1" applyFont="1" applyFill="1" applyBorder="1" applyAlignment="1">
      <alignment horizontal="center" vertical="center"/>
    </xf>
    <xf numFmtId="166" fontId="6" fillId="11" borderId="1" xfId="5" applyNumberFormat="1" applyFont="1" applyFill="1" applyBorder="1" applyAlignment="1" applyProtection="1">
      <alignment horizontal="justify" vertical="center" wrapText="1"/>
      <protection hidden="1"/>
    </xf>
    <xf numFmtId="0" fontId="11" fillId="11" borderId="1" xfId="0" applyFont="1" applyFill="1" applyBorder="1" applyAlignment="1">
      <alignment horizontal="justify"/>
    </xf>
    <xf numFmtId="0" fontId="11" fillId="11" borderId="1" xfId="0" applyFont="1" applyFill="1" applyBorder="1" applyAlignment="1">
      <alignment horizontal="center" vertical="center"/>
    </xf>
    <xf numFmtId="49" fontId="11" fillId="11" borderId="1" xfId="0" applyNumberFormat="1" applyFont="1" applyFill="1" applyBorder="1" applyAlignment="1">
      <alignment horizontal="center" vertical="center"/>
    </xf>
    <xf numFmtId="168" fontId="5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7" borderId="1" xfId="0" applyNumberFormat="1" applyFont="1" applyFill="1" applyBorder="1"/>
    <xf numFmtId="172" fontId="9" fillId="7" borderId="1" xfId="0" applyNumberFormat="1" applyFont="1" applyFill="1" applyBorder="1" applyAlignment="1">
      <alignment horizontal="center"/>
    </xf>
    <xf numFmtId="168" fontId="5" fillId="7" borderId="1" xfId="5" applyNumberFormat="1" applyFont="1" applyFill="1" applyBorder="1" applyAlignment="1" applyProtection="1">
      <alignment horizontal="center" vertical="center"/>
      <protection hidden="1"/>
    </xf>
    <xf numFmtId="172" fontId="5" fillId="4" borderId="1" xfId="5" applyNumberFormat="1" applyFont="1" applyFill="1" applyBorder="1" applyAlignment="1" applyProtection="1">
      <alignment horizontal="center"/>
      <protection hidden="1"/>
    </xf>
    <xf numFmtId="168" fontId="5" fillId="8" borderId="1" xfId="5" applyNumberFormat="1" applyFont="1" applyFill="1" applyBorder="1" applyAlignment="1" applyProtection="1">
      <alignment horizontal="justify" vertical="center" wrapText="1"/>
      <protection hidden="1"/>
    </xf>
    <xf numFmtId="172" fontId="5" fillId="8" borderId="1" xfId="5" applyNumberFormat="1" applyFont="1" applyFill="1" applyBorder="1" applyAlignment="1" applyProtection="1">
      <alignment horizontal="center" vertical="center"/>
      <protection hidden="1"/>
    </xf>
    <xf numFmtId="174" fontId="5" fillId="8" borderId="1" xfId="11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69" fontId="5" fillId="10" borderId="1" xfId="5" applyNumberFormat="1" applyFont="1" applyFill="1" applyBorder="1" applyAlignment="1" applyProtection="1">
      <alignment horizontal="justify" vertical="center" wrapText="1"/>
      <protection hidden="1"/>
    </xf>
    <xf numFmtId="172" fontId="9" fillId="10" borderId="1" xfId="0" applyNumberFormat="1" applyFont="1" applyFill="1" applyBorder="1" applyAlignment="1">
      <alignment horizontal="center" vertical="center"/>
    </xf>
    <xf numFmtId="168" fontId="5" fillId="10" borderId="1" xfId="5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/>
    <xf numFmtId="0" fontId="11" fillId="0" borderId="3" xfId="0" applyFont="1" applyFill="1" applyBorder="1" applyAlignment="1"/>
    <xf numFmtId="168" fontId="5" fillId="0" borderId="1" xfId="5" applyNumberFormat="1" applyFont="1" applyFill="1" applyBorder="1" applyAlignment="1" applyProtection="1">
      <alignment horizontal="left" vertical="center" wrapText="1"/>
      <protection hidden="1"/>
    </xf>
    <xf numFmtId="166" fontId="8" fillId="0" borderId="1" xfId="5" applyNumberFormat="1" applyFont="1" applyFill="1" applyBorder="1" applyAlignment="1" applyProtection="1">
      <alignment horizontal="justify" vertical="center" wrapText="1"/>
      <protection hidden="1"/>
    </xf>
    <xf numFmtId="173" fontId="11" fillId="0" borderId="1" xfId="0" applyNumberFormat="1" applyFont="1" applyFill="1" applyBorder="1" applyAlignment="1">
      <alignment horizontal="center" vertical="center" wrapText="1"/>
    </xf>
    <xf numFmtId="49" fontId="5" fillId="2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2" borderId="1" xfId="5" applyNumberFormat="1" applyFont="1" applyFill="1" applyBorder="1" applyAlignment="1" applyProtection="1">
      <alignment horizontal="center" vertical="center"/>
      <protection hidden="1"/>
    </xf>
    <xf numFmtId="49" fontId="5" fillId="2" borderId="1" xfId="5" applyNumberFormat="1" applyFont="1" applyFill="1" applyBorder="1" applyAlignment="1" applyProtection="1">
      <alignment horizontal="center" vertical="center"/>
      <protection hidden="1"/>
    </xf>
    <xf numFmtId="166" fontId="5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5" fillId="5" borderId="1" xfId="5" applyNumberFormat="1" applyFont="1" applyFill="1" applyBorder="1" applyAlignment="1" applyProtection="1">
      <alignment horizontal="center" vertical="center" wrapText="1"/>
      <protection hidden="1"/>
    </xf>
    <xf numFmtId="171" fontId="5" fillId="5" borderId="1" xfId="5" applyNumberFormat="1" applyFont="1" applyFill="1" applyBorder="1" applyAlignment="1" applyProtection="1">
      <alignment horizontal="center" vertical="center"/>
      <protection hidden="1"/>
    </xf>
    <xf numFmtId="49" fontId="5" fillId="5" borderId="1" xfId="5" applyNumberFormat="1" applyFont="1" applyFill="1" applyBorder="1" applyAlignment="1" applyProtection="1">
      <alignment horizontal="center" vertical="center"/>
      <protection hidden="1"/>
    </xf>
    <xf numFmtId="170" fontId="5" fillId="5" borderId="1" xfId="5" applyNumberFormat="1" applyFont="1" applyFill="1" applyBorder="1" applyAlignment="1" applyProtection="1">
      <alignment horizontal="center" vertical="center"/>
      <protection hidden="1"/>
    </xf>
    <xf numFmtId="172" fontId="5" fillId="5" borderId="1" xfId="5" applyNumberFormat="1" applyFont="1" applyFill="1" applyBorder="1" applyAlignment="1" applyProtection="1">
      <alignment horizontal="center" vertical="center"/>
      <protection hidden="1"/>
    </xf>
    <xf numFmtId="173" fontId="9" fillId="0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172" fontId="6" fillId="11" borderId="3" xfId="5" applyNumberFormat="1" applyFont="1" applyFill="1" applyBorder="1" applyAlignment="1" applyProtection="1">
      <alignment horizontal="center" vertical="center"/>
      <protection hidden="1"/>
    </xf>
    <xf numFmtId="172" fontId="5" fillId="4" borderId="3" xfId="5" applyNumberFormat="1" applyFont="1" applyFill="1" applyBorder="1" applyAlignment="1" applyProtection="1">
      <alignment horizontal="center" vertical="center"/>
      <protection hidden="1"/>
    </xf>
    <xf numFmtId="172" fontId="5" fillId="7" borderId="3" xfId="5" applyNumberFormat="1" applyFont="1" applyFill="1" applyBorder="1" applyAlignment="1" applyProtection="1">
      <alignment horizontal="center" vertical="center"/>
      <protection hidden="1"/>
    </xf>
    <xf numFmtId="172" fontId="5" fillId="0" borderId="3" xfId="5" applyNumberFormat="1" applyFont="1" applyFill="1" applyBorder="1" applyAlignment="1" applyProtection="1">
      <alignment horizontal="center" vertical="center"/>
      <protection hidden="1"/>
    </xf>
    <xf numFmtId="172" fontId="5" fillId="0" borderId="3" xfId="5" applyNumberFormat="1" applyFont="1" applyFill="1" applyBorder="1" applyAlignment="1" applyProtection="1">
      <alignment horizontal="center"/>
      <protection hidden="1"/>
    </xf>
    <xf numFmtId="172" fontId="5" fillId="4" borderId="3" xfId="5" applyNumberFormat="1" applyFont="1" applyFill="1" applyBorder="1" applyAlignment="1" applyProtection="1">
      <alignment horizontal="center"/>
      <protection hidden="1"/>
    </xf>
    <xf numFmtId="172" fontId="9" fillId="0" borderId="3" xfId="0" applyNumberFormat="1" applyFont="1" applyFill="1" applyBorder="1" applyAlignment="1">
      <alignment horizontal="center"/>
    </xf>
    <xf numFmtId="172" fontId="5" fillId="2" borderId="3" xfId="5" applyNumberFormat="1" applyFont="1" applyFill="1" applyBorder="1" applyAlignment="1" applyProtection="1">
      <alignment horizontal="center" vertical="center"/>
      <protection hidden="1"/>
    </xf>
    <xf numFmtId="172" fontId="9" fillId="7" borderId="3" xfId="0" applyNumberFormat="1" applyFont="1" applyFill="1" applyBorder="1" applyAlignment="1">
      <alignment horizontal="center"/>
    </xf>
    <xf numFmtId="172" fontId="9" fillId="0" borderId="3" xfId="0" applyNumberFormat="1" applyFont="1" applyFill="1" applyBorder="1" applyAlignment="1">
      <alignment horizontal="center" vertical="center"/>
    </xf>
    <xf numFmtId="172" fontId="9" fillId="2" borderId="3" xfId="0" applyNumberFormat="1" applyFont="1" applyFill="1" applyBorder="1" applyAlignment="1">
      <alignment horizontal="center" vertical="center"/>
    </xf>
    <xf numFmtId="172" fontId="9" fillId="7" borderId="3" xfId="0" applyNumberFormat="1" applyFont="1" applyFill="1" applyBorder="1" applyAlignment="1">
      <alignment horizontal="center" vertical="center"/>
    </xf>
    <xf numFmtId="172" fontId="9" fillId="4" borderId="3" xfId="0" applyNumberFormat="1" applyFont="1" applyFill="1" applyBorder="1" applyAlignment="1">
      <alignment horizontal="center" vertical="center"/>
    </xf>
    <xf numFmtId="172" fontId="6" fillId="11" borderId="3" xfId="9" applyNumberFormat="1" applyFont="1" applyFill="1" applyBorder="1" applyAlignment="1" applyProtection="1">
      <alignment horizontal="center" vertical="center"/>
      <protection hidden="1"/>
    </xf>
    <xf numFmtId="172" fontId="11" fillId="11" borderId="3" xfId="0" applyNumberFormat="1" applyFont="1" applyFill="1" applyBorder="1" applyAlignment="1">
      <alignment horizontal="center" vertical="center"/>
    </xf>
    <xf numFmtId="172" fontId="5" fillId="8" borderId="3" xfId="5" applyNumberFormat="1" applyFont="1" applyFill="1" applyBorder="1" applyAlignment="1" applyProtection="1">
      <alignment horizontal="center" vertical="center"/>
      <protection hidden="1"/>
    </xf>
    <xf numFmtId="172" fontId="9" fillId="8" borderId="3" xfId="0" applyNumberFormat="1" applyFont="1" applyFill="1" applyBorder="1" applyAlignment="1">
      <alignment horizontal="center" vertical="center"/>
    </xf>
    <xf numFmtId="173" fontId="9" fillId="0" borderId="1" xfId="0" applyNumberFormat="1" applyFont="1" applyFill="1" applyBorder="1" applyAlignment="1">
      <alignment horizontal="center"/>
    </xf>
    <xf numFmtId="172" fontId="9" fillId="0" borderId="8" xfId="0" applyNumberFormat="1" applyFont="1" applyFill="1" applyBorder="1" applyAlignment="1">
      <alignment horizontal="center"/>
    </xf>
    <xf numFmtId="173" fontId="9" fillId="0" borderId="1" xfId="9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73" fontId="9" fillId="4" borderId="3" xfId="0" applyNumberFormat="1" applyFont="1" applyFill="1" applyBorder="1" applyAlignment="1">
      <alignment horizontal="center" vertical="center" wrapText="1"/>
    </xf>
    <xf numFmtId="173" fontId="9" fillId="0" borderId="3" xfId="0" applyNumberFormat="1" applyFont="1" applyFill="1" applyBorder="1" applyAlignment="1">
      <alignment horizontal="center" vertical="center" wrapText="1"/>
    </xf>
    <xf numFmtId="172" fontId="5" fillId="10" borderId="3" xfId="5" applyNumberFormat="1" applyFont="1" applyFill="1" applyBorder="1" applyAlignment="1" applyProtection="1">
      <alignment horizontal="center" vertical="center"/>
      <protection hidden="1"/>
    </xf>
    <xf numFmtId="172" fontId="9" fillId="10" borderId="3" xfId="0" applyNumberFormat="1" applyFont="1" applyFill="1" applyBorder="1" applyAlignment="1">
      <alignment horizontal="center" vertical="center"/>
    </xf>
    <xf numFmtId="172" fontId="11" fillId="6" borderId="3" xfId="0" applyNumberFormat="1" applyFont="1" applyFill="1" applyBorder="1" applyAlignment="1">
      <alignment horizontal="center"/>
    </xf>
    <xf numFmtId="172" fontId="9" fillId="0" borderId="9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72" fontId="5" fillId="5" borderId="3" xfId="5" applyNumberFormat="1" applyFont="1" applyFill="1" applyBorder="1" applyAlignment="1" applyProtection="1">
      <alignment horizontal="center" vertical="center"/>
      <protection hidden="1"/>
    </xf>
    <xf numFmtId="172" fontId="9" fillId="0" borderId="9" xfId="0" applyNumberFormat="1" applyFont="1" applyFill="1" applyBorder="1" applyAlignment="1">
      <alignment horizontal="center"/>
    </xf>
    <xf numFmtId="172" fontId="9" fillId="0" borderId="4" xfId="0" applyNumberFormat="1" applyFont="1" applyFill="1" applyBorder="1" applyAlignment="1">
      <alignment horizontal="center"/>
    </xf>
    <xf numFmtId="172" fontId="9" fillId="0" borderId="1" xfId="0" applyNumberFormat="1" applyFont="1" applyBorder="1"/>
    <xf numFmtId="173" fontId="9" fillId="0" borderId="1" xfId="0" applyNumberFormat="1" applyFont="1" applyBorder="1" applyAlignment="1">
      <alignment horizontal="center" vertical="center"/>
    </xf>
    <xf numFmtId="173" fontId="9" fillId="0" borderId="1" xfId="0" applyNumberFormat="1" applyFont="1" applyBorder="1" applyAlignment="1">
      <alignment horizontal="center"/>
    </xf>
    <xf numFmtId="172" fontId="11" fillId="6" borderId="1" xfId="0" applyNumberFormat="1" applyFont="1" applyFill="1" applyBorder="1" applyAlignment="1">
      <alignment horizontal="center"/>
    </xf>
    <xf numFmtId="175" fontId="9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6" fillId="0" borderId="1" xfId="5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right" vertical="center" wrapText="1"/>
    </xf>
    <xf numFmtId="173" fontId="11" fillId="0" borderId="1" xfId="0" applyNumberFormat="1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12" borderId="0" xfId="0" applyFont="1" applyFill="1" applyAlignment="1">
      <alignment horizontal="center"/>
    </xf>
    <xf numFmtId="172" fontId="5" fillId="7" borderId="1" xfId="5" applyNumberFormat="1" applyFont="1" applyFill="1" applyBorder="1" applyAlignment="1" applyProtection="1">
      <alignment horizontal="center"/>
      <protection hidden="1"/>
    </xf>
    <xf numFmtId="172" fontId="5" fillId="2" borderId="1" xfId="5" applyNumberFormat="1" applyFont="1" applyFill="1" applyBorder="1" applyAlignment="1" applyProtection="1">
      <alignment horizontal="center"/>
      <protection hidden="1"/>
    </xf>
    <xf numFmtId="169" fontId="6" fillId="0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Fill="1" applyAlignment="1">
      <alignment horizontal="center" vertical="center"/>
    </xf>
    <xf numFmtId="169" fontId="5" fillId="4" borderId="1" xfId="5" applyNumberFormat="1" applyFont="1" applyFill="1" applyBorder="1" applyAlignment="1" applyProtection="1">
      <alignment horizontal="justify" wrapText="1"/>
      <protection hidden="1"/>
    </xf>
    <xf numFmtId="168" fontId="5" fillId="10" borderId="1" xfId="5" applyNumberFormat="1" applyFont="1" applyFill="1" applyBorder="1" applyAlignment="1" applyProtection="1">
      <alignment horizontal="left" vertical="center" wrapText="1"/>
      <protection hidden="1"/>
    </xf>
    <xf numFmtId="166" fontId="8" fillId="9" borderId="1" xfId="5" applyNumberFormat="1" applyFont="1" applyFill="1" applyBorder="1" applyAlignment="1" applyProtection="1">
      <alignment horizontal="justify" vertical="center" wrapText="1"/>
      <protection hidden="1"/>
    </xf>
    <xf numFmtId="172" fontId="5" fillId="7" borderId="3" xfId="5" applyNumberFormat="1" applyFont="1" applyFill="1" applyBorder="1" applyAlignment="1" applyProtection="1">
      <alignment horizontal="center"/>
      <protection hidden="1"/>
    </xf>
    <xf numFmtId="172" fontId="5" fillId="2" borderId="3" xfId="5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/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right" vertical="center" wrapText="1"/>
    </xf>
    <xf numFmtId="0" fontId="9" fillId="5" borderId="0" xfId="0" applyFont="1" applyFill="1" applyAlignment="1">
      <alignment horizontal="right" wrapText="1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2" borderId="1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wrapText="1"/>
    </xf>
    <xf numFmtId="0" fontId="12" fillId="5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6" fillId="0" borderId="1" xfId="5" applyNumberFormat="1" applyFont="1" applyFill="1" applyBorder="1" applyAlignment="1" applyProtection="1">
      <alignment horizontal="center" vertical="center"/>
      <protection hidden="1"/>
    </xf>
    <xf numFmtId="49" fontId="6" fillId="0" borderId="1" xfId="5" applyNumberFormat="1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5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173" fontId="11" fillId="0" borderId="1" xfId="0" applyNumberFormat="1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2" fillId="5" borderId="0" xfId="0" applyFont="1" applyFill="1" applyAlignment="1">
      <alignment horizontal="right" vertical="center" wrapText="1"/>
    </xf>
    <xf numFmtId="0" fontId="9" fillId="5" borderId="0" xfId="0" applyFont="1" applyFill="1" applyAlignment="1">
      <alignment horizontal="right" wrapText="1"/>
    </xf>
    <xf numFmtId="0" fontId="11" fillId="0" borderId="1" xfId="0" applyFont="1" applyFill="1" applyBorder="1" applyAlignment="1">
      <alignment horizontal="center" vertical="center"/>
    </xf>
    <xf numFmtId="49" fontId="9" fillId="5" borderId="0" xfId="0" applyNumberFormat="1" applyFont="1" applyFill="1" applyAlignment="1">
      <alignment horizontal="left" vertical="center" wrapText="1"/>
    </xf>
    <xf numFmtId="0" fontId="9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31\&#1087;&#1086;&#1095;&#1090;&#1072;\&#1056;&#1045;&#1043;&#1048;&#1057;&#1058;&#1056;%202011-2023\&#1053;&#1055;&#1040;%202023\&#1088;&#1077;&#1096;&#1077;&#1085;&#1080;&#1103;%20&#1057;&#1086;&#1074;&#1077;&#1090;&#1072;%20&#1076;&#1077;&#1087;&#1091;&#1090;&#1072;&#1090;&#1086;&#1074;\&#1056;&#1077;&#1096;&#1077;&#1085;&#1080;&#1077;%20&#8470;%2027%20&#1086;&#1090;%2019.12.2023%20&#1041;&#1102;&#1076;&#1078;&#1077;&#1090;%202024-2026\&#1055;&#1088;&#1080;&#1083;&#1086;&#1078;&#1077;&#1085;&#1080;&#1103;%20&#1082;%20&#1088;&#1077;&#1096;&#1077;&#1085;&#1080;&#1102;%20&#1054;%20&#1073;&#1102;&#1076;&#1078;&#1077;&#1090;&#1077;%20&#1085;&#1072;%202024-2026%20&#1087;&#1088;&#1086;&#1077;&#1082;&#109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4"/>
      <sheetName val="доходы 25-26"/>
      <sheetName val="расходы  2024"/>
      <sheetName val="расходы  25-26 "/>
      <sheetName val="программы 2024 "/>
      <sheetName val="программы 2026 (25)"/>
      <sheetName val="разделы 2024"/>
      <sheetName val="разделы 26(25)"/>
      <sheetName val="расходы по структуре 2024"/>
      <sheetName val="расходы по структуре 25-26"/>
      <sheetName val="ДФ 2024"/>
      <sheetName val="ДФ 25-26"/>
      <sheetName val="иные мт 2024"/>
      <sheetName val="иные мт 26(25)"/>
      <sheetName val="дефицит 2024"/>
      <sheetName val="дефицит 25-26"/>
      <sheetName val="полномочия 2024"/>
      <sheetName val="полномочия 25 (26)"/>
      <sheetName val="мун.долг 1.1.24"/>
      <sheetName val="мун.долг 1.1.25,"/>
      <sheetName val="мун.долг 1.1.26"/>
    </sheetNames>
    <sheetDataSet>
      <sheetData sheetId="0"/>
      <sheetData sheetId="1">
        <row r="46">
          <cell r="C46">
            <v>45175.399999999994</v>
          </cell>
          <cell r="D46">
            <v>47596.7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G9">
            <v>2791.3</v>
          </cell>
        </row>
        <row r="14">
          <cell r="H14">
            <v>2903.3</v>
          </cell>
        </row>
        <row r="24">
          <cell r="H24">
            <v>15846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6"/>
  <sheetViews>
    <sheetView zoomScaleNormal="100" workbookViewId="0">
      <selection activeCell="J157" sqref="J157"/>
    </sheetView>
  </sheetViews>
  <sheetFormatPr defaultRowHeight="11.25" x14ac:dyDescent="0.2"/>
  <cols>
    <col min="1" max="1" width="50.42578125" style="3" customWidth="1"/>
    <col min="2" max="2" width="5.42578125" style="4" customWidth="1"/>
    <col min="3" max="3" width="5.28515625" style="4" customWidth="1"/>
    <col min="4" max="4" width="10.5703125" style="5" customWidth="1"/>
    <col min="5" max="5" width="6.140625" style="6" customWidth="1"/>
    <col min="6" max="6" width="11.85546875" style="4" customWidth="1"/>
    <col min="7" max="16384" width="9.140625" style="6"/>
  </cols>
  <sheetData>
    <row r="1" spans="1:8" ht="43.5" customHeight="1" x14ac:dyDescent="0.2">
      <c r="F1" s="238" t="s">
        <v>298</v>
      </c>
      <c r="G1" s="238"/>
      <c r="H1" s="238"/>
    </row>
    <row r="2" spans="1:8" ht="45" customHeight="1" x14ac:dyDescent="0.2">
      <c r="E2" s="27"/>
      <c r="F2" s="238" t="s">
        <v>297</v>
      </c>
      <c r="G2" s="238"/>
      <c r="H2" s="238"/>
    </row>
    <row r="3" spans="1:8" ht="39.75" customHeight="1" x14ac:dyDescent="0.2">
      <c r="A3" s="243" t="s">
        <v>156</v>
      </c>
      <c r="B3" s="243"/>
      <c r="C3" s="243"/>
      <c r="D3" s="243"/>
      <c r="E3" s="243"/>
      <c r="F3" s="243"/>
    </row>
    <row r="4" spans="1:8" ht="21" customHeight="1" x14ac:dyDescent="0.2"/>
    <row r="6" spans="1:8" ht="18" customHeight="1" x14ac:dyDescent="0.2">
      <c r="A6" s="244" t="s">
        <v>0</v>
      </c>
      <c r="B6" s="244" t="s">
        <v>1</v>
      </c>
      <c r="C6" s="244" t="s">
        <v>2</v>
      </c>
      <c r="D6" s="245" t="s">
        <v>3</v>
      </c>
      <c r="E6" s="244" t="s">
        <v>4</v>
      </c>
      <c r="F6" s="152" t="s">
        <v>130</v>
      </c>
      <c r="G6" s="239" t="s">
        <v>306</v>
      </c>
      <c r="H6" s="241" t="s">
        <v>307</v>
      </c>
    </row>
    <row r="7" spans="1:8" ht="20.25" customHeight="1" x14ac:dyDescent="0.2">
      <c r="A7" s="244"/>
      <c r="B7" s="244"/>
      <c r="C7" s="244"/>
      <c r="D7" s="245"/>
      <c r="E7" s="244"/>
      <c r="F7" s="167" t="s">
        <v>151</v>
      </c>
      <c r="G7" s="240"/>
      <c r="H7" s="242"/>
    </row>
    <row r="8" spans="1:8" x14ac:dyDescent="0.2">
      <c r="A8" s="125" t="s">
        <v>5</v>
      </c>
      <c r="B8" s="127">
        <v>1</v>
      </c>
      <c r="C8" s="127">
        <v>0</v>
      </c>
      <c r="D8" s="128" t="s">
        <v>42</v>
      </c>
      <c r="E8" s="129" t="s">
        <v>42</v>
      </c>
      <c r="F8" s="168">
        <f>F9+F16+F23+F35+F41</f>
        <v>26329.5</v>
      </c>
      <c r="G8" s="168">
        <f>G9+G16+G23+G35+G41</f>
        <v>3551.4</v>
      </c>
      <c r="H8" s="130">
        <f>H9+H16+H23+H35+H41</f>
        <v>29880.899999999998</v>
      </c>
    </row>
    <row r="9" spans="1:8" ht="22.5" x14ac:dyDescent="0.2">
      <c r="A9" s="70" t="s">
        <v>6</v>
      </c>
      <c r="B9" s="114">
        <v>1</v>
      </c>
      <c r="C9" s="114">
        <v>2</v>
      </c>
      <c r="D9" s="71" t="s">
        <v>42</v>
      </c>
      <c r="E9" s="72" t="s">
        <v>42</v>
      </c>
      <c r="F9" s="169">
        <f>F10</f>
        <v>2763.9</v>
      </c>
      <c r="G9" s="169">
        <f t="shared" ref="G9:H11" si="0">G10</f>
        <v>0</v>
      </c>
      <c r="H9" s="62">
        <f t="shared" si="0"/>
        <v>2763.9</v>
      </c>
    </row>
    <row r="10" spans="1:8" ht="33.75" x14ac:dyDescent="0.2">
      <c r="A10" s="138" t="s">
        <v>270</v>
      </c>
      <c r="B10" s="101">
        <v>1</v>
      </c>
      <c r="C10" s="101">
        <v>2</v>
      </c>
      <c r="D10" s="102" t="s">
        <v>112</v>
      </c>
      <c r="E10" s="103" t="s">
        <v>42</v>
      </c>
      <c r="F10" s="170">
        <f>F11</f>
        <v>2763.9</v>
      </c>
      <c r="G10" s="170">
        <f t="shared" si="0"/>
        <v>0</v>
      </c>
      <c r="H10" s="123">
        <f t="shared" si="0"/>
        <v>2763.9</v>
      </c>
    </row>
    <row r="11" spans="1:8" x14ac:dyDescent="0.2">
      <c r="A11" s="44" t="s">
        <v>214</v>
      </c>
      <c r="B11" s="101">
        <v>1</v>
      </c>
      <c r="C11" s="101">
        <v>2</v>
      </c>
      <c r="D11" s="102" t="s">
        <v>167</v>
      </c>
      <c r="E11" s="103"/>
      <c r="F11" s="170">
        <f>F12</f>
        <v>2763.9</v>
      </c>
      <c r="G11" s="170">
        <f t="shared" si="0"/>
        <v>0</v>
      </c>
      <c r="H11" s="123">
        <f t="shared" si="0"/>
        <v>2763.9</v>
      </c>
    </row>
    <row r="12" spans="1:8" ht="33.75" x14ac:dyDescent="0.2">
      <c r="A12" s="52" t="s">
        <v>285</v>
      </c>
      <c r="B12" s="46">
        <v>1</v>
      </c>
      <c r="C12" s="46">
        <v>2</v>
      </c>
      <c r="D12" s="47" t="s">
        <v>166</v>
      </c>
      <c r="E12" s="48"/>
      <c r="F12" s="171">
        <f t="shared" ref="F12:H14" si="1">F13</f>
        <v>2763.9</v>
      </c>
      <c r="G12" s="171">
        <f t="shared" si="1"/>
        <v>0</v>
      </c>
      <c r="H12" s="49">
        <f t="shared" si="1"/>
        <v>2763.9</v>
      </c>
    </row>
    <row r="13" spans="1:8" x14ac:dyDescent="0.2">
      <c r="A13" s="52" t="s">
        <v>59</v>
      </c>
      <c r="B13" s="46">
        <v>1</v>
      </c>
      <c r="C13" s="46">
        <v>2</v>
      </c>
      <c r="D13" s="47" t="s">
        <v>185</v>
      </c>
      <c r="E13" s="48" t="s">
        <v>42</v>
      </c>
      <c r="F13" s="171">
        <f>F14</f>
        <v>2763.9</v>
      </c>
      <c r="G13" s="171">
        <f t="shared" si="1"/>
        <v>0</v>
      </c>
      <c r="H13" s="49">
        <f t="shared" si="1"/>
        <v>2763.9</v>
      </c>
    </row>
    <row r="14" spans="1:8" ht="45" x14ac:dyDescent="0.2">
      <c r="A14" s="44" t="s">
        <v>46</v>
      </c>
      <c r="B14" s="46">
        <v>1</v>
      </c>
      <c r="C14" s="46">
        <v>2</v>
      </c>
      <c r="D14" s="47" t="s">
        <v>185</v>
      </c>
      <c r="E14" s="48" t="s">
        <v>47</v>
      </c>
      <c r="F14" s="172">
        <f>F15</f>
        <v>2763.9</v>
      </c>
      <c r="G14" s="172">
        <f t="shared" si="1"/>
        <v>0</v>
      </c>
      <c r="H14" s="56">
        <f t="shared" si="1"/>
        <v>2763.9</v>
      </c>
    </row>
    <row r="15" spans="1:8" ht="22.5" x14ac:dyDescent="0.2">
      <c r="A15" s="44" t="s">
        <v>50</v>
      </c>
      <c r="B15" s="46">
        <v>1</v>
      </c>
      <c r="C15" s="46">
        <v>2</v>
      </c>
      <c r="D15" s="47" t="s">
        <v>185</v>
      </c>
      <c r="E15" s="48" t="s">
        <v>51</v>
      </c>
      <c r="F15" s="172">
        <v>2763.9</v>
      </c>
      <c r="G15" s="172">
        <v>0</v>
      </c>
      <c r="H15" s="56">
        <f>F15+G15</f>
        <v>2763.9</v>
      </c>
    </row>
    <row r="16" spans="1:8" ht="33.75" x14ac:dyDescent="0.2">
      <c r="A16" s="73" t="s">
        <v>7</v>
      </c>
      <c r="B16" s="114">
        <v>1</v>
      </c>
      <c r="C16" s="114">
        <v>4</v>
      </c>
      <c r="D16" s="71"/>
      <c r="E16" s="72"/>
      <c r="F16" s="173">
        <f>F17</f>
        <v>15863.6</v>
      </c>
      <c r="G16" s="173">
        <f t="shared" ref="G16:H16" si="2">G17</f>
        <v>0</v>
      </c>
      <c r="H16" s="142">
        <f t="shared" si="2"/>
        <v>15863.6</v>
      </c>
    </row>
    <row r="17" spans="1:12" ht="33.75" x14ac:dyDescent="0.2">
      <c r="A17" s="138" t="s">
        <v>270</v>
      </c>
      <c r="B17" s="101">
        <v>1</v>
      </c>
      <c r="C17" s="101">
        <v>4</v>
      </c>
      <c r="D17" s="102" t="s">
        <v>112</v>
      </c>
      <c r="E17" s="103" t="s">
        <v>42</v>
      </c>
      <c r="F17" s="170">
        <f>F19</f>
        <v>15863.6</v>
      </c>
      <c r="G17" s="170">
        <f t="shared" ref="G17:H17" si="3">G19</f>
        <v>0</v>
      </c>
      <c r="H17" s="123">
        <f t="shared" si="3"/>
        <v>15863.6</v>
      </c>
    </row>
    <row r="18" spans="1:12" x14ac:dyDescent="0.2">
      <c r="A18" s="44" t="s">
        <v>214</v>
      </c>
      <c r="B18" s="101">
        <v>1</v>
      </c>
      <c r="C18" s="101">
        <v>4</v>
      </c>
      <c r="D18" s="102" t="s">
        <v>167</v>
      </c>
      <c r="E18" s="103"/>
      <c r="F18" s="170"/>
      <c r="G18" s="151"/>
      <c r="H18" s="151"/>
    </row>
    <row r="19" spans="1:12" ht="33.75" x14ac:dyDescent="0.2">
      <c r="A19" s="52" t="s">
        <v>285</v>
      </c>
      <c r="B19" s="46">
        <v>1</v>
      </c>
      <c r="C19" s="46">
        <v>4</v>
      </c>
      <c r="D19" s="47" t="s">
        <v>166</v>
      </c>
      <c r="E19" s="48"/>
      <c r="F19" s="171">
        <f>F20</f>
        <v>15863.6</v>
      </c>
      <c r="G19" s="171">
        <f>G20</f>
        <v>0</v>
      </c>
      <c r="H19" s="49">
        <f>H20</f>
        <v>15863.6</v>
      </c>
    </row>
    <row r="20" spans="1:12" x14ac:dyDescent="0.2">
      <c r="A20" s="52" t="s">
        <v>34</v>
      </c>
      <c r="B20" s="46">
        <v>1</v>
      </c>
      <c r="C20" s="46">
        <v>4</v>
      </c>
      <c r="D20" s="47" t="s">
        <v>186</v>
      </c>
      <c r="E20" s="48" t="s">
        <v>42</v>
      </c>
      <c r="F20" s="171">
        <f>F21</f>
        <v>15863.6</v>
      </c>
      <c r="G20" s="171">
        <f t="shared" ref="G20:H21" si="4">G21</f>
        <v>0</v>
      </c>
      <c r="H20" s="49">
        <f t="shared" si="4"/>
        <v>15863.6</v>
      </c>
    </row>
    <row r="21" spans="1:12" ht="45" x14ac:dyDescent="0.2">
      <c r="A21" s="44" t="s">
        <v>46</v>
      </c>
      <c r="B21" s="46">
        <v>1</v>
      </c>
      <c r="C21" s="46">
        <v>4</v>
      </c>
      <c r="D21" s="47" t="s">
        <v>186</v>
      </c>
      <c r="E21" s="48" t="s">
        <v>47</v>
      </c>
      <c r="F21" s="171">
        <f>F22</f>
        <v>15863.6</v>
      </c>
      <c r="G21" s="171">
        <f t="shared" si="4"/>
        <v>0</v>
      </c>
      <c r="H21" s="49">
        <f t="shared" si="4"/>
        <v>15863.6</v>
      </c>
    </row>
    <row r="22" spans="1:12" ht="22.5" x14ac:dyDescent="0.2">
      <c r="A22" s="44" t="s">
        <v>50</v>
      </c>
      <c r="B22" s="46">
        <v>1</v>
      </c>
      <c r="C22" s="46">
        <v>4</v>
      </c>
      <c r="D22" s="47" t="s">
        <v>186</v>
      </c>
      <c r="E22" s="48" t="s">
        <v>51</v>
      </c>
      <c r="F22" s="174">
        <v>15863.6</v>
      </c>
      <c r="G22" s="187">
        <v>0</v>
      </c>
      <c r="H22" s="187">
        <f>F22+G22</f>
        <v>15863.6</v>
      </c>
    </row>
    <row r="23" spans="1:12" ht="33.75" x14ac:dyDescent="0.2">
      <c r="A23" s="73" t="s">
        <v>63</v>
      </c>
      <c r="B23" s="114">
        <v>1</v>
      </c>
      <c r="C23" s="114">
        <v>6</v>
      </c>
      <c r="D23" s="71"/>
      <c r="E23" s="72"/>
      <c r="F23" s="169">
        <f>F29+F24</f>
        <v>43.9</v>
      </c>
      <c r="G23" s="169">
        <f t="shared" ref="G23:H23" si="5">G29+G24</f>
        <v>136.4</v>
      </c>
      <c r="H23" s="169">
        <f t="shared" si="5"/>
        <v>180.3</v>
      </c>
    </row>
    <row r="24" spans="1:12" x14ac:dyDescent="0.2">
      <c r="A24" s="76" t="s">
        <v>259</v>
      </c>
      <c r="B24" s="46">
        <v>1</v>
      </c>
      <c r="C24" s="46">
        <v>6</v>
      </c>
      <c r="D24" s="47" t="s">
        <v>111</v>
      </c>
      <c r="E24" s="48"/>
      <c r="F24" s="171">
        <f>F25</f>
        <v>19.5</v>
      </c>
      <c r="G24" s="171">
        <f t="shared" ref="G24:H24" si="6">G25</f>
        <v>0</v>
      </c>
      <c r="H24" s="49">
        <f t="shared" si="6"/>
        <v>19.5</v>
      </c>
    </row>
    <row r="25" spans="1:12" ht="33.75" x14ac:dyDescent="0.2">
      <c r="A25" s="153" t="s">
        <v>260</v>
      </c>
      <c r="B25" s="46">
        <v>1</v>
      </c>
      <c r="C25" s="46">
        <v>6</v>
      </c>
      <c r="D25" s="47" t="s">
        <v>113</v>
      </c>
      <c r="E25" s="48"/>
      <c r="F25" s="171">
        <f t="shared" ref="F25:H27" si="7">F26</f>
        <v>19.5</v>
      </c>
      <c r="G25" s="171">
        <f t="shared" si="7"/>
        <v>0</v>
      </c>
      <c r="H25" s="49">
        <f t="shared" si="7"/>
        <v>19.5</v>
      </c>
    </row>
    <row r="26" spans="1:12" ht="45" x14ac:dyDescent="0.2">
      <c r="A26" s="153" t="s">
        <v>261</v>
      </c>
      <c r="B26" s="46">
        <v>1</v>
      </c>
      <c r="C26" s="46">
        <v>6</v>
      </c>
      <c r="D26" s="47" t="s">
        <v>262</v>
      </c>
      <c r="E26" s="48"/>
      <c r="F26" s="171">
        <f t="shared" si="7"/>
        <v>19.5</v>
      </c>
      <c r="G26" s="171">
        <f t="shared" si="7"/>
        <v>0</v>
      </c>
      <c r="H26" s="49">
        <f t="shared" si="7"/>
        <v>19.5</v>
      </c>
    </row>
    <row r="27" spans="1:12" x14ac:dyDescent="0.2">
      <c r="A27" s="44" t="s">
        <v>56</v>
      </c>
      <c r="B27" s="46">
        <v>1</v>
      </c>
      <c r="C27" s="46">
        <v>6</v>
      </c>
      <c r="D27" s="47" t="s">
        <v>262</v>
      </c>
      <c r="E27" s="48">
        <v>500</v>
      </c>
      <c r="F27" s="171">
        <f t="shared" si="7"/>
        <v>19.5</v>
      </c>
      <c r="G27" s="171">
        <f t="shared" si="7"/>
        <v>0</v>
      </c>
      <c r="H27" s="49">
        <f t="shared" si="7"/>
        <v>19.5</v>
      </c>
    </row>
    <row r="28" spans="1:12" x14ac:dyDescent="0.2">
      <c r="A28" s="44" t="s">
        <v>41</v>
      </c>
      <c r="B28" s="46">
        <v>1</v>
      </c>
      <c r="C28" s="46">
        <v>6</v>
      </c>
      <c r="D28" s="47" t="s">
        <v>262</v>
      </c>
      <c r="E28" s="48">
        <v>540</v>
      </c>
      <c r="F28" s="175">
        <v>19.5</v>
      </c>
      <c r="G28" s="185">
        <v>0</v>
      </c>
      <c r="H28" s="185">
        <f>F28+G28</f>
        <v>19.5</v>
      </c>
    </row>
    <row r="29" spans="1:12" ht="33.75" x14ac:dyDescent="0.2">
      <c r="A29" s="138" t="s">
        <v>270</v>
      </c>
      <c r="B29" s="101">
        <v>1</v>
      </c>
      <c r="C29" s="101">
        <v>6</v>
      </c>
      <c r="D29" s="139" t="s">
        <v>112</v>
      </c>
      <c r="E29" s="139"/>
      <c r="F29" s="176">
        <f>F30</f>
        <v>24.4</v>
      </c>
      <c r="G29" s="176">
        <f t="shared" ref="G29:H30" si="8">G30</f>
        <v>136.4</v>
      </c>
      <c r="H29" s="140">
        <f t="shared" si="8"/>
        <v>160.80000000000001</v>
      </c>
    </row>
    <row r="30" spans="1:12" x14ac:dyDescent="0.2">
      <c r="A30" s="44" t="s">
        <v>214</v>
      </c>
      <c r="B30" s="101">
        <v>1</v>
      </c>
      <c r="C30" s="101">
        <v>6</v>
      </c>
      <c r="D30" s="139" t="s">
        <v>167</v>
      </c>
      <c r="E30" s="139"/>
      <c r="F30" s="176">
        <f>F31</f>
        <v>24.4</v>
      </c>
      <c r="G30" s="176">
        <f t="shared" si="8"/>
        <v>136.4</v>
      </c>
      <c r="H30" s="140">
        <f t="shared" si="8"/>
        <v>160.80000000000001</v>
      </c>
    </row>
    <row r="31" spans="1:12" ht="33.75" x14ac:dyDescent="0.2">
      <c r="A31" s="52" t="s">
        <v>285</v>
      </c>
      <c r="B31" s="46">
        <v>1</v>
      </c>
      <c r="C31" s="46">
        <v>6</v>
      </c>
      <c r="D31" s="91" t="s">
        <v>166</v>
      </c>
      <c r="E31" s="91"/>
      <c r="F31" s="174">
        <f t="shared" ref="F31:H33" si="9">F32</f>
        <v>24.4</v>
      </c>
      <c r="G31" s="174">
        <f t="shared" si="9"/>
        <v>136.4</v>
      </c>
      <c r="H31" s="94">
        <f t="shared" si="9"/>
        <v>160.80000000000001</v>
      </c>
      <c r="I31" s="92"/>
      <c r="J31" s="92"/>
      <c r="K31" s="92"/>
      <c r="L31" s="92"/>
    </row>
    <row r="32" spans="1:12" ht="57" customHeight="1" x14ac:dyDescent="0.2">
      <c r="A32" s="44" t="s">
        <v>62</v>
      </c>
      <c r="B32" s="46">
        <v>1</v>
      </c>
      <c r="C32" s="46">
        <v>6</v>
      </c>
      <c r="D32" s="91" t="s">
        <v>187</v>
      </c>
      <c r="E32" s="90"/>
      <c r="F32" s="174">
        <f t="shared" si="9"/>
        <v>24.4</v>
      </c>
      <c r="G32" s="174">
        <f t="shared" si="9"/>
        <v>136.4</v>
      </c>
      <c r="H32" s="94">
        <f t="shared" si="9"/>
        <v>160.80000000000001</v>
      </c>
      <c r="I32" s="92"/>
      <c r="J32" s="92"/>
      <c r="K32" s="93"/>
      <c r="L32" s="92"/>
    </row>
    <row r="33" spans="1:12" x14ac:dyDescent="0.2">
      <c r="A33" s="44" t="s">
        <v>56</v>
      </c>
      <c r="B33" s="46">
        <v>1</v>
      </c>
      <c r="C33" s="46">
        <v>6</v>
      </c>
      <c r="D33" s="90" t="s">
        <v>187</v>
      </c>
      <c r="E33" s="96">
        <v>500</v>
      </c>
      <c r="F33" s="94">
        <f>F34</f>
        <v>24.4</v>
      </c>
      <c r="G33" s="94">
        <f t="shared" si="9"/>
        <v>136.4</v>
      </c>
      <c r="H33" s="186">
        <f t="shared" si="9"/>
        <v>160.80000000000001</v>
      </c>
      <c r="I33" s="92"/>
      <c r="J33" s="92"/>
      <c r="K33" s="92"/>
      <c r="L33" s="92"/>
    </row>
    <row r="34" spans="1:12" x14ac:dyDescent="0.2">
      <c r="A34" s="44" t="s">
        <v>41</v>
      </c>
      <c r="B34" s="46">
        <v>1</v>
      </c>
      <c r="C34" s="46">
        <v>6</v>
      </c>
      <c r="D34" s="96" t="s">
        <v>187</v>
      </c>
      <c r="E34" s="5">
        <v>540</v>
      </c>
      <c r="F34" s="175">
        <v>24.4</v>
      </c>
      <c r="G34" s="17">
        <v>136.4</v>
      </c>
      <c r="H34" s="17">
        <f>F34+G34</f>
        <v>160.80000000000001</v>
      </c>
      <c r="I34" s="92"/>
      <c r="J34" s="92"/>
      <c r="K34" s="92"/>
      <c r="L34" s="92"/>
    </row>
    <row r="35" spans="1:12" x14ac:dyDescent="0.2">
      <c r="A35" s="70" t="s">
        <v>8</v>
      </c>
      <c r="B35" s="114">
        <v>1</v>
      </c>
      <c r="C35" s="114">
        <v>11</v>
      </c>
      <c r="D35" s="71"/>
      <c r="E35" s="72" t="s">
        <v>42</v>
      </c>
      <c r="F35" s="169">
        <f>F36</f>
        <v>50</v>
      </c>
      <c r="G35" s="169">
        <f t="shared" ref="G35:H39" si="10">G36</f>
        <v>0</v>
      </c>
      <c r="H35" s="62">
        <f t="shared" si="10"/>
        <v>50</v>
      </c>
      <c r="I35" s="92"/>
      <c r="J35" s="92"/>
      <c r="K35" s="92"/>
      <c r="L35" s="92"/>
    </row>
    <row r="36" spans="1:12" x14ac:dyDescent="0.2">
      <c r="A36" s="76" t="s">
        <v>259</v>
      </c>
      <c r="B36" s="46">
        <v>1</v>
      </c>
      <c r="C36" s="46">
        <v>11</v>
      </c>
      <c r="D36" s="47" t="s">
        <v>111</v>
      </c>
      <c r="E36" s="48" t="s">
        <v>42</v>
      </c>
      <c r="F36" s="171">
        <f>F37</f>
        <v>50</v>
      </c>
      <c r="G36" s="171">
        <f t="shared" si="10"/>
        <v>0</v>
      </c>
      <c r="H36" s="49">
        <f t="shared" si="10"/>
        <v>50</v>
      </c>
    </row>
    <row r="37" spans="1:12" ht="22.5" x14ac:dyDescent="0.2">
      <c r="A37" s="153" t="s">
        <v>136</v>
      </c>
      <c r="B37" s="46">
        <v>1</v>
      </c>
      <c r="C37" s="46">
        <v>11</v>
      </c>
      <c r="D37" s="47" t="s">
        <v>263</v>
      </c>
      <c r="E37" s="48" t="s">
        <v>42</v>
      </c>
      <c r="F37" s="171">
        <f>F38</f>
        <v>50</v>
      </c>
      <c r="G37" s="171">
        <f t="shared" si="10"/>
        <v>0</v>
      </c>
      <c r="H37" s="49">
        <f t="shared" si="10"/>
        <v>50</v>
      </c>
    </row>
    <row r="38" spans="1:12" x14ac:dyDescent="0.2">
      <c r="A38" s="153" t="s">
        <v>264</v>
      </c>
      <c r="B38" s="46">
        <v>1</v>
      </c>
      <c r="C38" s="46">
        <v>11</v>
      </c>
      <c r="D38" s="47" t="s">
        <v>257</v>
      </c>
      <c r="E38" s="48"/>
      <c r="F38" s="177">
        <f>F39</f>
        <v>50</v>
      </c>
      <c r="G38" s="177">
        <f t="shared" si="10"/>
        <v>0</v>
      </c>
      <c r="H38" s="53">
        <f t="shared" si="10"/>
        <v>50</v>
      </c>
    </row>
    <row r="39" spans="1:12" x14ac:dyDescent="0.2">
      <c r="A39" s="44" t="s">
        <v>52</v>
      </c>
      <c r="B39" s="46">
        <v>1</v>
      </c>
      <c r="C39" s="46">
        <v>11</v>
      </c>
      <c r="D39" s="47" t="s">
        <v>257</v>
      </c>
      <c r="E39" s="48" t="s">
        <v>53</v>
      </c>
      <c r="F39" s="171">
        <f>F40</f>
        <v>50</v>
      </c>
      <c r="G39" s="171">
        <f t="shared" si="10"/>
        <v>0</v>
      </c>
      <c r="H39" s="49">
        <f t="shared" si="10"/>
        <v>50</v>
      </c>
    </row>
    <row r="40" spans="1:12" x14ac:dyDescent="0.2">
      <c r="A40" s="44" t="s">
        <v>37</v>
      </c>
      <c r="B40" s="46">
        <v>1</v>
      </c>
      <c r="C40" s="46">
        <v>11</v>
      </c>
      <c r="D40" s="47" t="s">
        <v>257</v>
      </c>
      <c r="E40" s="48" t="s">
        <v>31</v>
      </c>
      <c r="F40" s="177">
        <v>50</v>
      </c>
      <c r="G40" s="177">
        <v>0</v>
      </c>
      <c r="H40" s="53">
        <f>F40+G40</f>
        <v>50</v>
      </c>
    </row>
    <row r="41" spans="1:12" x14ac:dyDescent="0.2">
      <c r="A41" s="70" t="s">
        <v>9</v>
      </c>
      <c r="B41" s="46">
        <v>1</v>
      </c>
      <c r="C41" s="46">
        <v>13</v>
      </c>
      <c r="D41" s="47"/>
      <c r="E41" s="48"/>
      <c r="F41" s="177">
        <f>F42+F59+F71+F77</f>
        <v>7608.0999999999995</v>
      </c>
      <c r="G41" s="177">
        <f t="shared" ref="G41:H41" si="11">G42+G59+G71+G77</f>
        <v>3415</v>
      </c>
      <c r="H41" s="53">
        <f t="shared" si="11"/>
        <v>11023.099999999999</v>
      </c>
    </row>
    <row r="42" spans="1:12" ht="33.75" x14ac:dyDescent="0.2">
      <c r="A42" s="138" t="s">
        <v>270</v>
      </c>
      <c r="B42" s="101">
        <v>1</v>
      </c>
      <c r="C42" s="101">
        <v>13</v>
      </c>
      <c r="D42" s="102" t="s">
        <v>112</v>
      </c>
      <c r="E42" s="103" t="s">
        <v>42</v>
      </c>
      <c r="F42" s="170">
        <f>F48+F56+F44</f>
        <v>6312.0999999999995</v>
      </c>
      <c r="G42" s="170">
        <f t="shared" ref="G42:H42" si="12">G48+G56+G44</f>
        <v>302.5</v>
      </c>
      <c r="H42" s="123">
        <f t="shared" si="12"/>
        <v>6614.5999999999995</v>
      </c>
    </row>
    <row r="43" spans="1:12" x14ac:dyDescent="0.2">
      <c r="A43" s="44" t="s">
        <v>214</v>
      </c>
      <c r="B43" s="101">
        <v>1</v>
      </c>
      <c r="C43" s="101">
        <v>13</v>
      </c>
      <c r="D43" s="102" t="s">
        <v>167</v>
      </c>
      <c r="E43" s="103"/>
      <c r="F43" s="170">
        <f>F44+F56+F48</f>
        <v>6312.0999999999995</v>
      </c>
      <c r="G43" s="170">
        <f t="shared" ref="G43:H43" si="13">G44+G56+G48</f>
        <v>302.5</v>
      </c>
      <c r="H43" s="123">
        <f t="shared" si="13"/>
        <v>6614.5999999999995</v>
      </c>
    </row>
    <row r="44" spans="1:12" ht="33.75" x14ac:dyDescent="0.2">
      <c r="A44" s="52" t="s">
        <v>285</v>
      </c>
      <c r="B44" s="101">
        <v>1</v>
      </c>
      <c r="C44" s="101">
        <v>13</v>
      </c>
      <c r="D44" s="102" t="s">
        <v>166</v>
      </c>
      <c r="E44" s="103"/>
      <c r="F44" s="170">
        <f>F45</f>
        <v>15</v>
      </c>
      <c r="G44" s="170">
        <f t="shared" ref="G44:H46" si="14">G45</f>
        <v>1.5</v>
      </c>
      <c r="H44" s="123">
        <f t="shared" si="14"/>
        <v>16.5</v>
      </c>
    </row>
    <row r="45" spans="1:12" x14ac:dyDescent="0.2">
      <c r="A45" s="112" t="s">
        <v>60</v>
      </c>
      <c r="B45" s="101">
        <v>1</v>
      </c>
      <c r="C45" s="101">
        <v>13</v>
      </c>
      <c r="D45" s="102" t="s">
        <v>238</v>
      </c>
      <c r="E45" s="103"/>
      <c r="F45" s="170">
        <f>F46</f>
        <v>15</v>
      </c>
      <c r="G45" s="170">
        <f t="shared" si="14"/>
        <v>1.5</v>
      </c>
      <c r="H45" s="123">
        <f t="shared" si="14"/>
        <v>16.5</v>
      </c>
    </row>
    <row r="46" spans="1:12" x14ac:dyDescent="0.2">
      <c r="A46" s="112" t="s">
        <v>52</v>
      </c>
      <c r="B46" s="101">
        <v>1</v>
      </c>
      <c r="C46" s="101">
        <v>13</v>
      </c>
      <c r="D46" s="102" t="s">
        <v>238</v>
      </c>
      <c r="E46" s="103">
        <v>800</v>
      </c>
      <c r="F46" s="170">
        <f>F47</f>
        <v>15</v>
      </c>
      <c r="G46" s="170">
        <f t="shared" si="14"/>
        <v>1.5</v>
      </c>
      <c r="H46" s="123">
        <f t="shared" si="14"/>
        <v>16.5</v>
      </c>
    </row>
    <row r="47" spans="1:12" x14ac:dyDescent="0.2">
      <c r="A47" s="112" t="s">
        <v>54</v>
      </c>
      <c r="B47" s="101">
        <v>1</v>
      </c>
      <c r="C47" s="101">
        <v>13</v>
      </c>
      <c r="D47" s="102" t="s">
        <v>238</v>
      </c>
      <c r="E47" s="103">
        <v>850</v>
      </c>
      <c r="F47" s="170">
        <v>15</v>
      </c>
      <c r="G47" s="170">
        <v>1.5</v>
      </c>
      <c r="H47" s="123">
        <f>F47+G47</f>
        <v>16.5</v>
      </c>
    </row>
    <row r="48" spans="1:12" ht="22.5" x14ac:dyDescent="0.2">
      <c r="A48" s="44" t="s">
        <v>189</v>
      </c>
      <c r="B48" s="46">
        <v>1</v>
      </c>
      <c r="C48" s="46">
        <v>13</v>
      </c>
      <c r="D48" s="47" t="s">
        <v>188</v>
      </c>
      <c r="E48" s="48" t="s">
        <v>42</v>
      </c>
      <c r="F48" s="171">
        <f>F49</f>
        <v>6247.0999999999995</v>
      </c>
      <c r="G48" s="171">
        <f t="shared" ref="G48:H48" si="15">G49</f>
        <v>301</v>
      </c>
      <c r="H48" s="49">
        <f t="shared" si="15"/>
        <v>6548.0999999999995</v>
      </c>
    </row>
    <row r="49" spans="1:8" ht="22.5" x14ac:dyDescent="0.2">
      <c r="A49" s="58" t="s">
        <v>121</v>
      </c>
      <c r="B49" s="46">
        <v>1</v>
      </c>
      <c r="C49" s="46">
        <v>13</v>
      </c>
      <c r="D49" s="47" t="s">
        <v>190</v>
      </c>
      <c r="E49" s="48"/>
      <c r="F49" s="177">
        <f>F50+F54+F52</f>
        <v>6247.0999999999995</v>
      </c>
      <c r="G49" s="177">
        <f t="shared" ref="G49:H49" si="16">G50+G54+G52</f>
        <v>301</v>
      </c>
      <c r="H49" s="53">
        <f t="shared" si="16"/>
        <v>6548.0999999999995</v>
      </c>
    </row>
    <row r="50" spans="1:8" ht="45" x14ac:dyDescent="0.2">
      <c r="A50" s="44" t="s">
        <v>46</v>
      </c>
      <c r="B50" s="46">
        <v>1</v>
      </c>
      <c r="C50" s="46">
        <v>13</v>
      </c>
      <c r="D50" s="47" t="s">
        <v>190</v>
      </c>
      <c r="E50" s="48" t="s">
        <v>47</v>
      </c>
      <c r="F50" s="177">
        <f>F51</f>
        <v>5526.2</v>
      </c>
      <c r="G50" s="177">
        <f t="shared" ref="G50:H50" si="17">G51</f>
        <v>0</v>
      </c>
      <c r="H50" s="53">
        <f t="shared" si="17"/>
        <v>5526.2</v>
      </c>
    </row>
    <row r="51" spans="1:8" x14ac:dyDescent="0.2">
      <c r="A51" s="44" t="s">
        <v>48</v>
      </c>
      <c r="B51" s="46">
        <v>1</v>
      </c>
      <c r="C51" s="46">
        <v>13</v>
      </c>
      <c r="D51" s="47" t="s">
        <v>190</v>
      </c>
      <c r="E51" s="48" t="s">
        <v>49</v>
      </c>
      <c r="F51" s="178">
        <v>5526.2</v>
      </c>
      <c r="G51" s="178">
        <v>0</v>
      </c>
      <c r="H51" s="87">
        <f>F51+G51</f>
        <v>5526.2</v>
      </c>
    </row>
    <row r="52" spans="1:8" ht="22.5" x14ac:dyDescent="0.2">
      <c r="A52" s="44" t="s">
        <v>71</v>
      </c>
      <c r="B52" s="46">
        <v>1</v>
      </c>
      <c r="C52" s="46">
        <v>13</v>
      </c>
      <c r="D52" s="47" t="s">
        <v>190</v>
      </c>
      <c r="E52" s="48" t="s">
        <v>43</v>
      </c>
      <c r="F52" s="171">
        <f>F53</f>
        <v>720.9</v>
      </c>
      <c r="G52" s="171">
        <f t="shared" ref="G52:H52" si="18">G53</f>
        <v>300</v>
      </c>
      <c r="H52" s="49">
        <f t="shared" si="18"/>
        <v>1020.9</v>
      </c>
    </row>
    <row r="53" spans="1:8" ht="22.5" x14ac:dyDescent="0.2">
      <c r="A53" s="44" t="s">
        <v>44</v>
      </c>
      <c r="B53" s="46">
        <v>1</v>
      </c>
      <c r="C53" s="46">
        <v>13</v>
      </c>
      <c r="D53" s="47" t="s">
        <v>190</v>
      </c>
      <c r="E53" s="48" t="s">
        <v>45</v>
      </c>
      <c r="F53" s="171">
        <v>720.9</v>
      </c>
      <c r="G53" s="171">
        <v>300</v>
      </c>
      <c r="H53" s="49">
        <f>F53+G53</f>
        <v>1020.9</v>
      </c>
    </row>
    <row r="54" spans="1:8" x14ac:dyDescent="0.2">
      <c r="A54" s="44" t="s">
        <v>52</v>
      </c>
      <c r="B54" s="46">
        <v>1</v>
      </c>
      <c r="C54" s="46">
        <v>13</v>
      </c>
      <c r="D54" s="47" t="s">
        <v>190</v>
      </c>
      <c r="E54" s="48" t="s">
        <v>53</v>
      </c>
      <c r="F54" s="171">
        <f>F55</f>
        <v>0</v>
      </c>
      <c r="G54" s="171">
        <f t="shared" ref="G54:H54" si="19">G55</f>
        <v>1</v>
      </c>
      <c r="H54" s="49">
        <f t="shared" si="19"/>
        <v>1</v>
      </c>
    </row>
    <row r="55" spans="1:8" x14ac:dyDescent="0.2">
      <c r="A55" s="44" t="s">
        <v>54</v>
      </c>
      <c r="B55" s="46">
        <v>1</v>
      </c>
      <c r="C55" s="46">
        <v>13</v>
      </c>
      <c r="D55" s="47" t="s">
        <v>190</v>
      </c>
      <c r="E55" s="48" t="s">
        <v>55</v>
      </c>
      <c r="F55" s="171">
        <v>0</v>
      </c>
      <c r="G55" s="171">
        <v>1</v>
      </c>
      <c r="H55" s="49">
        <f>F55+G55</f>
        <v>1</v>
      </c>
    </row>
    <row r="56" spans="1:8" ht="33.75" x14ac:dyDescent="0.2">
      <c r="A56" s="44" t="s">
        <v>191</v>
      </c>
      <c r="B56" s="46">
        <v>1</v>
      </c>
      <c r="C56" s="46">
        <v>13</v>
      </c>
      <c r="D56" s="47" t="s">
        <v>192</v>
      </c>
      <c r="E56" s="48"/>
      <c r="F56" s="177">
        <f>F57</f>
        <v>50</v>
      </c>
      <c r="G56" s="177">
        <f t="shared" ref="G56:H57" si="20">G57</f>
        <v>0</v>
      </c>
      <c r="H56" s="53">
        <f t="shared" si="20"/>
        <v>50</v>
      </c>
    </row>
    <row r="57" spans="1:8" ht="22.5" x14ac:dyDescent="0.2">
      <c r="A57" s="44" t="s">
        <v>71</v>
      </c>
      <c r="B57" s="46">
        <v>1</v>
      </c>
      <c r="C57" s="46">
        <v>13</v>
      </c>
      <c r="D57" s="47" t="s">
        <v>193</v>
      </c>
      <c r="E57" s="48">
        <v>200</v>
      </c>
      <c r="F57" s="177">
        <f>F58</f>
        <v>50</v>
      </c>
      <c r="G57" s="177">
        <f t="shared" si="20"/>
        <v>0</v>
      </c>
      <c r="H57" s="53">
        <f t="shared" si="20"/>
        <v>50</v>
      </c>
    </row>
    <row r="58" spans="1:8" ht="22.5" x14ac:dyDescent="0.2">
      <c r="A58" s="44" t="s">
        <v>44</v>
      </c>
      <c r="B58" s="46">
        <v>1</v>
      </c>
      <c r="C58" s="46">
        <v>13</v>
      </c>
      <c r="D58" s="47" t="s">
        <v>193</v>
      </c>
      <c r="E58" s="48">
        <v>240</v>
      </c>
      <c r="F58" s="177">
        <v>50</v>
      </c>
      <c r="G58" s="177">
        <v>0</v>
      </c>
      <c r="H58" s="53">
        <f>F58+G58</f>
        <v>50</v>
      </c>
    </row>
    <row r="59" spans="1:8" ht="33.75" x14ac:dyDescent="0.2">
      <c r="A59" s="99" t="s">
        <v>271</v>
      </c>
      <c r="B59" s="101">
        <v>1</v>
      </c>
      <c r="C59" s="101">
        <v>13</v>
      </c>
      <c r="D59" s="102" t="s">
        <v>114</v>
      </c>
      <c r="E59" s="103"/>
      <c r="F59" s="170">
        <f>F60</f>
        <v>1245</v>
      </c>
      <c r="G59" s="170">
        <f t="shared" ref="G59:H59" si="21">G60</f>
        <v>3112.5</v>
      </c>
      <c r="H59" s="123">
        <f t="shared" si="21"/>
        <v>4357.5</v>
      </c>
    </row>
    <row r="60" spans="1:8" x14ac:dyDescent="0.2">
      <c r="A60" s="99" t="s">
        <v>214</v>
      </c>
      <c r="B60" s="101">
        <v>1</v>
      </c>
      <c r="C60" s="101">
        <v>13</v>
      </c>
      <c r="D60" s="102" t="s">
        <v>194</v>
      </c>
      <c r="E60" s="103"/>
      <c r="F60" s="170">
        <f>F61+F67</f>
        <v>1245</v>
      </c>
      <c r="G60" s="170">
        <f t="shared" ref="G60:H60" si="22">G61+G67</f>
        <v>3112.5</v>
      </c>
      <c r="H60" s="123">
        <f t="shared" si="22"/>
        <v>4357.5</v>
      </c>
    </row>
    <row r="61" spans="1:8" ht="33.75" x14ac:dyDescent="0.2">
      <c r="A61" s="44" t="s">
        <v>200</v>
      </c>
      <c r="B61" s="46">
        <v>1</v>
      </c>
      <c r="C61" s="46">
        <v>13</v>
      </c>
      <c r="D61" s="47" t="s">
        <v>195</v>
      </c>
      <c r="E61" s="48"/>
      <c r="F61" s="171">
        <f t="shared" ref="F61:H63" si="23">F62</f>
        <v>1195</v>
      </c>
      <c r="G61" s="171">
        <f t="shared" si="23"/>
        <v>2762.5</v>
      </c>
      <c r="H61" s="49">
        <f t="shared" si="23"/>
        <v>3957.5</v>
      </c>
    </row>
    <row r="62" spans="1:8" x14ac:dyDescent="0.2">
      <c r="A62" s="44" t="s">
        <v>155</v>
      </c>
      <c r="B62" s="46">
        <v>1</v>
      </c>
      <c r="C62" s="46">
        <v>13</v>
      </c>
      <c r="D62" s="47" t="s">
        <v>196</v>
      </c>
      <c r="E62" s="48"/>
      <c r="F62" s="171">
        <f>F63+F65</f>
        <v>1195</v>
      </c>
      <c r="G62" s="171">
        <f t="shared" ref="G62:H62" si="24">G63+G65</f>
        <v>2762.5</v>
      </c>
      <c r="H62" s="49">
        <f t="shared" si="24"/>
        <v>3957.5</v>
      </c>
    </row>
    <row r="63" spans="1:8" ht="22.5" x14ac:dyDescent="0.2">
      <c r="A63" s="44" t="s">
        <v>71</v>
      </c>
      <c r="B63" s="46">
        <v>1</v>
      </c>
      <c r="C63" s="46">
        <v>13</v>
      </c>
      <c r="D63" s="47" t="s">
        <v>196</v>
      </c>
      <c r="E63" s="48" t="s">
        <v>43</v>
      </c>
      <c r="F63" s="171">
        <f t="shared" si="23"/>
        <v>1180</v>
      </c>
      <c r="G63" s="171">
        <f t="shared" si="23"/>
        <v>2762.5</v>
      </c>
      <c r="H63" s="49">
        <f t="shared" si="23"/>
        <v>3942.5</v>
      </c>
    </row>
    <row r="64" spans="1:8" ht="22.5" x14ac:dyDescent="0.2">
      <c r="A64" s="44" t="s">
        <v>44</v>
      </c>
      <c r="B64" s="46">
        <v>1</v>
      </c>
      <c r="C64" s="46">
        <v>13</v>
      </c>
      <c r="D64" s="47" t="s">
        <v>196</v>
      </c>
      <c r="E64" s="48" t="s">
        <v>45</v>
      </c>
      <c r="F64" s="175">
        <v>1180</v>
      </c>
      <c r="G64" s="175">
        <v>2762.5</v>
      </c>
      <c r="H64" s="86">
        <f>F64+G64</f>
        <v>3942.5</v>
      </c>
    </row>
    <row r="65" spans="1:8" x14ac:dyDescent="0.2">
      <c r="A65" s="44" t="s">
        <v>52</v>
      </c>
      <c r="B65" s="46">
        <v>1</v>
      </c>
      <c r="C65" s="46">
        <v>13</v>
      </c>
      <c r="D65" s="47" t="s">
        <v>196</v>
      </c>
      <c r="E65" s="48">
        <v>800</v>
      </c>
      <c r="F65" s="177">
        <f>F66</f>
        <v>15</v>
      </c>
      <c r="G65" s="177">
        <f t="shared" ref="G65:H65" si="25">G66</f>
        <v>0</v>
      </c>
      <c r="H65" s="53">
        <f t="shared" si="25"/>
        <v>15</v>
      </c>
    </row>
    <row r="66" spans="1:8" x14ac:dyDescent="0.2">
      <c r="A66" s="44" t="s">
        <v>54</v>
      </c>
      <c r="B66" s="46">
        <v>1</v>
      </c>
      <c r="C66" s="46">
        <v>13</v>
      </c>
      <c r="D66" s="47" t="s">
        <v>196</v>
      </c>
      <c r="E66" s="48" t="s">
        <v>55</v>
      </c>
      <c r="F66" s="177">
        <v>15</v>
      </c>
      <c r="G66" s="177">
        <v>0</v>
      </c>
      <c r="H66" s="53">
        <f>F66+G66</f>
        <v>15</v>
      </c>
    </row>
    <row r="67" spans="1:8" ht="22.5" x14ac:dyDescent="0.2">
      <c r="A67" s="44" t="s">
        <v>199</v>
      </c>
      <c r="B67" s="46">
        <v>1</v>
      </c>
      <c r="C67" s="46">
        <v>13</v>
      </c>
      <c r="D67" s="47" t="s">
        <v>197</v>
      </c>
      <c r="E67" s="48"/>
      <c r="F67" s="177">
        <f>F68</f>
        <v>50</v>
      </c>
      <c r="G67" s="177">
        <f t="shared" ref="G67:H69" si="26">G68</f>
        <v>350</v>
      </c>
      <c r="H67" s="53">
        <f t="shared" si="26"/>
        <v>400</v>
      </c>
    </row>
    <row r="68" spans="1:8" x14ac:dyDescent="0.2">
      <c r="A68" s="44" t="s">
        <v>155</v>
      </c>
      <c r="B68" s="46">
        <v>1</v>
      </c>
      <c r="C68" s="46">
        <v>13</v>
      </c>
      <c r="D68" s="47" t="s">
        <v>198</v>
      </c>
      <c r="E68" s="48"/>
      <c r="F68" s="177">
        <f>F69</f>
        <v>50</v>
      </c>
      <c r="G68" s="177">
        <f t="shared" si="26"/>
        <v>350</v>
      </c>
      <c r="H68" s="53">
        <f t="shared" si="26"/>
        <v>400</v>
      </c>
    </row>
    <row r="69" spans="1:8" ht="22.5" x14ac:dyDescent="0.2">
      <c r="A69" s="44" t="s">
        <v>71</v>
      </c>
      <c r="B69" s="46">
        <v>1</v>
      </c>
      <c r="C69" s="46">
        <v>13</v>
      </c>
      <c r="D69" s="47" t="s">
        <v>198</v>
      </c>
      <c r="E69" s="48">
        <v>200</v>
      </c>
      <c r="F69" s="177">
        <f>F70</f>
        <v>50</v>
      </c>
      <c r="G69" s="177">
        <f t="shared" si="26"/>
        <v>350</v>
      </c>
      <c r="H69" s="53">
        <f t="shared" si="26"/>
        <v>400</v>
      </c>
    </row>
    <row r="70" spans="1:8" ht="22.5" x14ac:dyDescent="0.2">
      <c r="A70" s="44" t="s">
        <v>36</v>
      </c>
      <c r="B70" s="46">
        <v>1</v>
      </c>
      <c r="C70" s="46">
        <v>13</v>
      </c>
      <c r="D70" s="47" t="s">
        <v>198</v>
      </c>
      <c r="E70" s="48">
        <v>240</v>
      </c>
      <c r="F70" s="177">
        <v>50</v>
      </c>
      <c r="G70" s="177">
        <v>350</v>
      </c>
      <c r="H70" s="53">
        <f>F70+G70</f>
        <v>400</v>
      </c>
    </row>
    <row r="71" spans="1:8" ht="22.5" x14ac:dyDescent="0.2">
      <c r="A71" s="99" t="s">
        <v>280</v>
      </c>
      <c r="B71" s="101">
        <v>1</v>
      </c>
      <c r="C71" s="101">
        <v>13</v>
      </c>
      <c r="D71" s="102" t="s">
        <v>147</v>
      </c>
      <c r="E71" s="103"/>
      <c r="F71" s="179">
        <f>F72</f>
        <v>50</v>
      </c>
      <c r="G71" s="179">
        <f t="shared" ref="G71:H75" si="27">G72</f>
        <v>0</v>
      </c>
      <c r="H71" s="104">
        <f t="shared" si="27"/>
        <v>50</v>
      </c>
    </row>
    <row r="72" spans="1:8" x14ac:dyDescent="0.2">
      <c r="A72" s="99" t="s">
        <v>214</v>
      </c>
      <c r="B72" s="101">
        <v>1</v>
      </c>
      <c r="C72" s="101">
        <v>13</v>
      </c>
      <c r="D72" s="102" t="s">
        <v>201</v>
      </c>
      <c r="E72" s="103"/>
      <c r="F72" s="179">
        <f>F73</f>
        <v>50</v>
      </c>
      <c r="G72" s="179">
        <f t="shared" si="27"/>
        <v>0</v>
      </c>
      <c r="H72" s="104">
        <f t="shared" si="27"/>
        <v>50</v>
      </c>
    </row>
    <row r="73" spans="1:8" ht="33.75" x14ac:dyDescent="0.2">
      <c r="A73" s="44" t="s">
        <v>204</v>
      </c>
      <c r="B73" s="46">
        <v>1</v>
      </c>
      <c r="C73" s="46">
        <v>13</v>
      </c>
      <c r="D73" s="47" t="s">
        <v>202</v>
      </c>
      <c r="E73" s="48"/>
      <c r="F73" s="177">
        <f>F74</f>
        <v>50</v>
      </c>
      <c r="G73" s="177">
        <f t="shared" si="27"/>
        <v>0</v>
      </c>
      <c r="H73" s="53">
        <f t="shared" si="27"/>
        <v>50</v>
      </c>
    </row>
    <row r="74" spans="1:8" x14ac:dyDescent="0.2">
      <c r="A74" s="44" t="s">
        <v>155</v>
      </c>
      <c r="B74" s="46">
        <v>1</v>
      </c>
      <c r="C74" s="46">
        <v>13</v>
      </c>
      <c r="D74" s="47" t="s">
        <v>203</v>
      </c>
      <c r="E74" s="48"/>
      <c r="F74" s="177">
        <f>F75</f>
        <v>50</v>
      </c>
      <c r="G74" s="177">
        <f t="shared" si="27"/>
        <v>0</v>
      </c>
      <c r="H74" s="53">
        <f t="shared" si="27"/>
        <v>50</v>
      </c>
    </row>
    <row r="75" spans="1:8" ht="22.5" x14ac:dyDescent="0.2">
      <c r="A75" s="44" t="s">
        <v>71</v>
      </c>
      <c r="B75" s="46">
        <v>1</v>
      </c>
      <c r="C75" s="46">
        <v>13</v>
      </c>
      <c r="D75" s="47" t="s">
        <v>203</v>
      </c>
      <c r="E75" s="48">
        <v>200</v>
      </c>
      <c r="F75" s="177">
        <f>F76</f>
        <v>50</v>
      </c>
      <c r="G75" s="177">
        <f t="shared" si="27"/>
        <v>0</v>
      </c>
      <c r="H75" s="53">
        <f t="shared" si="27"/>
        <v>50</v>
      </c>
    </row>
    <row r="76" spans="1:8" ht="22.5" x14ac:dyDescent="0.2">
      <c r="A76" s="44" t="s">
        <v>44</v>
      </c>
      <c r="B76" s="46">
        <v>1</v>
      </c>
      <c r="C76" s="46">
        <v>13</v>
      </c>
      <c r="D76" s="47" t="s">
        <v>203</v>
      </c>
      <c r="E76" s="48">
        <v>240</v>
      </c>
      <c r="F76" s="177">
        <v>50</v>
      </c>
      <c r="G76" s="177">
        <v>0</v>
      </c>
      <c r="H76" s="53">
        <f>F76+G76</f>
        <v>50</v>
      </c>
    </row>
    <row r="77" spans="1:8" ht="33.75" x14ac:dyDescent="0.2">
      <c r="A77" s="99" t="s">
        <v>272</v>
      </c>
      <c r="B77" s="101">
        <v>1</v>
      </c>
      <c r="C77" s="101">
        <v>13</v>
      </c>
      <c r="D77" s="102" t="s">
        <v>115</v>
      </c>
      <c r="E77" s="103"/>
      <c r="F77" s="170">
        <f>F78</f>
        <v>1</v>
      </c>
      <c r="G77" s="170">
        <f t="shared" ref="G77:H77" si="28">G78</f>
        <v>0</v>
      </c>
      <c r="H77" s="123">
        <f t="shared" si="28"/>
        <v>1</v>
      </c>
    </row>
    <row r="78" spans="1:8" x14ac:dyDescent="0.2">
      <c r="A78" s="99" t="s">
        <v>214</v>
      </c>
      <c r="B78" s="46">
        <v>1</v>
      </c>
      <c r="C78" s="46">
        <v>13</v>
      </c>
      <c r="D78" s="47" t="s">
        <v>205</v>
      </c>
      <c r="E78" s="48"/>
      <c r="F78" s="171">
        <f t="shared" ref="F78:H81" si="29">F79</f>
        <v>1</v>
      </c>
      <c r="G78" s="171">
        <f t="shared" si="29"/>
        <v>0</v>
      </c>
      <c r="H78" s="49">
        <f t="shared" si="29"/>
        <v>1</v>
      </c>
    </row>
    <row r="79" spans="1:8" ht="33.75" x14ac:dyDescent="0.2">
      <c r="A79" s="44" t="s">
        <v>208</v>
      </c>
      <c r="B79" s="46">
        <v>1</v>
      </c>
      <c r="C79" s="46">
        <v>13</v>
      </c>
      <c r="D79" s="47" t="s">
        <v>206</v>
      </c>
      <c r="E79" s="48"/>
      <c r="F79" s="175">
        <f t="shared" si="29"/>
        <v>1</v>
      </c>
      <c r="G79" s="175">
        <f t="shared" si="29"/>
        <v>0</v>
      </c>
      <c r="H79" s="86">
        <f t="shared" si="29"/>
        <v>1</v>
      </c>
    </row>
    <row r="80" spans="1:8" x14ac:dyDescent="0.2">
      <c r="A80" s="44" t="s">
        <v>155</v>
      </c>
      <c r="B80" s="46">
        <v>1</v>
      </c>
      <c r="C80" s="46">
        <v>13</v>
      </c>
      <c r="D80" s="47" t="s">
        <v>207</v>
      </c>
      <c r="E80" s="48"/>
      <c r="F80" s="175">
        <f t="shared" si="29"/>
        <v>1</v>
      </c>
      <c r="G80" s="175">
        <f t="shared" si="29"/>
        <v>0</v>
      </c>
      <c r="H80" s="86">
        <f t="shared" si="29"/>
        <v>1</v>
      </c>
    </row>
    <row r="81" spans="1:8" ht="22.5" x14ac:dyDescent="0.2">
      <c r="A81" s="44" t="s">
        <v>71</v>
      </c>
      <c r="B81" s="46">
        <v>1</v>
      </c>
      <c r="C81" s="46">
        <v>13</v>
      </c>
      <c r="D81" s="47" t="s">
        <v>207</v>
      </c>
      <c r="E81" s="48">
        <v>200</v>
      </c>
      <c r="F81" s="175">
        <f t="shared" si="29"/>
        <v>1</v>
      </c>
      <c r="G81" s="175">
        <f t="shared" si="29"/>
        <v>0</v>
      </c>
      <c r="H81" s="86">
        <f t="shared" si="29"/>
        <v>1</v>
      </c>
    </row>
    <row r="82" spans="1:8" ht="22.5" x14ac:dyDescent="0.2">
      <c r="A82" s="44" t="s">
        <v>44</v>
      </c>
      <c r="B82" s="46">
        <v>1</v>
      </c>
      <c r="C82" s="46">
        <v>13</v>
      </c>
      <c r="D82" s="47" t="s">
        <v>207</v>
      </c>
      <c r="E82" s="48">
        <v>240</v>
      </c>
      <c r="F82" s="171">
        <v>1</v>
      </c>
      <c r="G82" s="171">
        <v>0</v>
      </c>
      <c r="H82" s="49">
        <f>F82+G82</f>
        <v>1</v>
      </c>
    </row>
    <row r="83" spans="1:8" x14ac:dyDescent="0.2">
      <c r="A83" s="125" t="s">
        <v>10</v>
      </c>
      <c r="B83" s="127">
        <v>2</v>
      </c>
      <c r="C83" s="127">
        <v>0</v>
      </c>
      <c r="D83" s="128" t="s">
        <v>42</v>
      </c>
      <c r="E83" s="129" t="s">
        <v>42</v>
      </c>
      <c r="F83" s="168">
        <f>F84</f>
        <v>398</v>
      </c>
      <c r="G83" s="168">
        <f>G84</f>
        <v>0</v>
      </c>
      <c r="H83" s="130">
        <f t="shared" ref="F83:H88" si="30">H84</f>
        <v>398</v>
      </c>
    </row>
    <row r="84" spans="1:8" x14ac:dyDescent="0.2">
      <c r="A84" s="70" t="s">
        <v>11</v>
      </c>
      <c r="B84" s="114">
        <v>2</v>
      </c>
      <c r="C84" s="114">
        <v>3</v>
      </c>
      <c r="D84" s="71" t="s">
        <v>42</v>
      </c>
      <c r="E84" s="72" t="s">
        <v>42</v>
      </c>
      <c r="F84" s="169">
        <f>F85</f>
        <v>398</v>
      </c>
      <c r="G84" s="169">
        <f t="shared" ref="G84" si="31">G85</f>
        <v>0</v>
      </c>
      <c r="H84" s="62">
        <f t="shared" si="30"/>
        <v>398</v>
      </c>
    </row>
    <row r="85" spans="1:8" x14ac:dyDescent="0.2">
      <c r="A85" s="76" t="s">
        <v>259</v>
      </c>
      <c r="B85" s="46">
        <v>2</v>
      </c>
      <c r="C85" s="46">
        <v>3</v>
      </c>
      <c r="D85" s="47">
        <v>5000000000</v>
      </c>
      <c r="E85" s="48" t="s">
        <v>42</v>
      </c>
      <c r="F85" s="171">
        <f t="shared" si="30"/>
        <v>398</v>
      </c>
      <c r="G85" s="171">
        <f t="shared" si="30"/>
        <v>0</v>
      </c>
      <c r="H85" s="49">
        <f t="shared" si="30"/>
        <v>398</v>
      </c>
    </row>
    <row r="86" spans="1:8" ht="45" x14ac:dyDescent="0.2">
      <c r="A86" s="153" t="s">
        <v>265</v>
      </c>
      <c r="B86" s="46">
        <v>2</v>
      </c>
      <c r="C86" s="46">
        <v>3</v>
      </c>
      <c r="D86" s="47" t="s">
        <v>267</v>
      </c>
      <c r="E86" s="48"/>
      <c r="F86" s="171">
        <f t="shared" si="30"/>
        <v>398</v>
      </c>
      <c r="G86" s="171">
        <f t="shared" si="30"/>
        <v>0</v>
      </c>
      <c r="H86" s="49">
        <f t="shared" si="30"/>
        <v>398</v>
      </c>
    </row>
    <row r="87" spans="1:8" ht="33.75" x14ac:dyDescent="0.2">
      <c r="A87" s="153" t="s">
        <v>266</v>
      </c>
      <c r="B87" s="46">
        <v>2</v>
      </c>
      <c r="C87" s="46">
        <v>3</v>
      </c>
      <c r="D87" s="47" t="s">
        <v>268</v>
      </c>
      <c r="E87" s="48" t="s">
        <v>42</v>
      </c>
      <c r="F87" s="171">
        <f>F88</f>
        <v>398</v>
      </c>
      <c r="G87" s="171">
        <f t="shared" si="30"/>
        <v>0</v>
      </c>
      <c r="H87" s="49">
        <f t="shared" si="30"/>
        <v>398</v>
      </c>
    </row>
    <row r="88" spans="1:8" ht="45" x14ac:dyDescent="0.2">
      <c r="A88" s="44" t="s">
        <v>46</v>
      </c>
      <c r="B88" s="46">
        <v>2</v>
      </c>
      <c r="C88" s="46">
        <v>3</v>
      </c>
      <c r="D88" s="47" t="s">
        <v>268</v>
      </c>
      <c r="E88" s="48" t="s">
        <v>47</v>
      </c>
      <c r="F88" s="171">
        <f>F89</f>
        <v>398</v>
      </c>
      <c r="G88" s="171">
        <f t="shared" si="30"/>
        <v>0</v>
      </c>
      <c r="H88" s="49">
        <f t="shared" si="30"/>
        <v>398</v>
      </c>
    </row>
    <row r="89" spans="1:8" ht="22.5" x14ac:dyDescent="0.2">
      <c r="A89" s="44" t="s">
        <v>50</v>
      </c>
      <c r="B89" s="46">
        <v>2</v>
      </c>
      <c r="C89" s="46">
        <v>3</v>
      </c>
      <c r="D89" s="47" t="s">
        <v>268</v>
      </c>
      <c r="E89" s="48" t="s">
        <v>51</v>
      </c>
      <c r="F89" s="177">
        <v>398</v>
      </c>
      <c r="G89" s="177">
        <v>0</v>
      </c>
      <c r="H89" s="53">
        <f>F89+G89</f>
        <v>398</v>
      </c>
    </row>
    <row r="90" spans="1:8" ht="22.5" x14ac:dyDescent="0.2">
      <c r="A90" s="125" t="s">
        <v>12</v>
      </c>
      <c r="B90" s="127">
        <v>3</v>
      </c>
      <c r="C90" s="127">
        <v>0</v>
      </c>
      <c r="D90" s="128" t="s">
        <v>42</v>
      </c>
      <c r="E90" s="129" t="s">
        <v>42</v>
      </c>
      <c r="F90" s="168">
        <f>F91+F98+F112</f>
        <v>52</v>
      </c>
      <c r="G90" s="168">
        <f t="shared" ref="G90:H90" si="32">G91+G98+G112</f>
        <v>150</v>
      </c>
      <c r="H90" s="130">
        <f t="shared" si="32"/>
        <v>202</v>
      </c>
    </row>
    <row r="91" spans="1:8" x14ac:dyDescent="0.2">
      <c r="A91" s="70" t="s">
        <v>13</v>
      </c>
      <c r="B91" s="114">
        <v>3</v>
      </c>
      <c r="C91" s="114">
        <v>4</v>
      </c>
      <c r="D91" s="71" t="s">
        <v>42</v>
      </c>
      <c r="E91" s="72" t="s">
        <v>42</v>
      </c>
      <c r="F91" s="169">
        <f t="shared" ref="F91:H96" si="33">F92</f>
        <v>18</v>
      </c>
      <c r="G91" s="169">
        <f t="shared" si="33"/>
        <v>0</v>
      </c>
      <c r="H91" s="62">
        <f t="shared" si="33"/>
        <v>18</v>
      </c>
    </row>
    <row r="92" spans="1:8" ht="33.75" x14ac:dyDescent="0.2">
      <c r="A92" s="99" t="s">
        <v>272</v>
      </c>
      <c r="B92" s="101">
        <v>3</v>
      </c>
      <c r="C92" s="101">
        <v>4</v>
      </c>
      <c r="D92" s="102" t="s">
        <v>115</v>
      </c>
      <c r="E92" s="103"/>
      <c r="F92" s="170">
        <f t="shared" si="33"/>
        <v>18</v>
      </c>
      <c r="G92" s="170">
        <f t="shared" si="33"/>
        <v>0</v>
      </c>
      <c r="H92" s="123">
        <f t="shared" si="33"/>
        <v>18</v>
      </c>
    </row>
    <row r="93" spans="1:8" x14ac:dyDescent="0.2">
      <c r="A93" s="99" t="s">
        <v>214</v>
      </c>
      <c r="B93" s="46">
        <v>3</v>
      </c>
      <c r="C93" s="46">
        <v>4</v>
      </c>
      <c r="D93" s="47" t="s">
        <v>205</v>
      </c>
      <c r="E93" s="48"/>
      <c r="F93" s="171">
        <f t="shared" si="33"/>
        <v>18</v>
      </c>
      <c r="G93" s="171">
        <f t="shared" si="33"/>
        <v>0</v>
      </c>
      <c r="H93" s="49">
        <f t="shared" si="33"/>
        <v>18</v>
      </c>
    </row>
    <row r="94" spans="1:8" ht="33.75" x14ac:dyDescent="0.2">
      <c r="A94" s="44" t="s">
        <v>211</v>
      </c>
      <c r="B94" s="46">
        <v>3</v>
      </c>
      <c r="C94" s="46">
        <v>4</v>
      </c>
      <c r="D94" s="47" t="s">
        <v>209</v>
      </c>
      <c r="E94" s="48"/>
      <c r="F94" s="171">
        <f t="shared" si="33"/>
        <v>18</v>
      </c>
      <c r="G94" s="171">
        <f t="shared" si="33"/>
        <v>0</v>
      </c>
      <c r="H94" s="49">
        <f t="shared" si="33"/>
        <v>18</v>
      </c>
    </row>
    <row r="95" spans="1:8" ht="90" x14ac:dyDescent="0.2">
      <c r="A95" s="44" t="s">
        <v>131</v>
      </c>
      <c r="B95" s="46">
        <v>3</v>
      </c>
      <c r="C95" s="46">
        <v>4</v>
      </c>
      <c r="D95" s="57" t="s">
        <v>210</v>
      </c>
      <c r="E95" s="48"/>
      <c r="F95" s="171">
        <f t="shared" si="33"/>
        <v>18</v>
      </c>
      <c r="G95" s="171">
        <f t="shared" si="33"/>
        <v>0</v>
      </c>
      <c r="H95" s="49">
        <f t="shared" si="33"/>
        <v>18</v>
      </c>
    </row>
    <row r="96" spans="1:8" ht="22.5" x14ac:dyDescent="0.2">
      <c r="A96" s="44" t="s">
        <v>71</v>
      </c>
      <c r="B96" s="46">
        <v>3</v>
      </c>
      <c r="C96" s="46">
        <v>4</v>
      </c>
      <c r="D96" s="57" t="s">
        <v>210</v>
      </c>
      <c r="E96" s="48">
        <v>200</v>
      </c>
      <c r="F96" s="171">
        <f>F97</f>
        <v>18</v>
      </c>
      <c r="G96" s="171">
        <f t="shared" si="33"/>
        <v>0</v>
      </c>
      <c r="H96" s="49">
        <f t="shared" si="33"/>
        <v>18</v>
      </c>
    </row>
    <row r="97" spans="1:8" ht="22.5" x14ac:dyDescent="0.2">
      <c r="A97" s="44" t="s">
        <v>44</v>
      </c>
      <c r="B97" s="46">
        <v>3</v>
      </c>
      <c r="C97" s="46">
        <v>4</v>
      </c>
      <c r="D97" s="57" t="s">
        <v>210</v>
      </c>
      <c r="E97" s="48">
        <v>240</v>
      </c>
      <c r="F97" s="171">
        <v>18</v>
      </c>
      <c r="G97" s="171">
        <v>0</v>
      </c>
      <c r="H97" s="49">
        <f>F97+G97</f>
        <v>18</v>
      </c>
    </row>
    <row r="98" spans="1:8" x14ac:dyDescent="0.2">
      <c r="A98" s="73" t="s">
        <v>149</v>
      </c>
      <c r="B98" s="114">
        <v>3</v>
      </c>
      <c r="C98" s="114">
        <v>9</v>
      </c>
      <c r="D98" s="75"/>
      <c r="E98" s="72"/>
      <c r="F98" s="169">
        <f>F99</f>
        <v>2</v>
      </c>
      <c r="G98" s="169">
        <f t="shared" ref="G98:H99" si="34">G99</f>
        <v>150</v>
      </c>
      <c r="H98" s="62">
        <f t="shared" si="34"/>
        <v>152</v>
      </c>
    </row>
    <row r="99" spans="1:8" ht="33.75" x14ac:dyDescent="0.2">
      <c r="A99" s="99" t="s">
        <v>273</v>
      </c>
      <c r="B99" s="101">
        <v>3</v>
      </c>
      <c r="C99" s="101">
        <v>9</v>
      </c>
      <c r="D99" s="124">
        <v>7500000000</v>
      </c>
      <c r="E99" s="103"/>
      <c r="F99" s="170">
        <f>F100</f>
        <v>2</v>
      </c>
      <c r="G99" s="170">
        <f t="shared" si="34"/>
        <v>150</v>
      </c>
      <c r="H99" s="123">
        <f t="shared" si="34"/>
        <v>152</v>
      </c>
    </row>
    <row r="100" spans="1:8" x14ac:dyDescent="0.2">
      <c r="A100" s="99" t="s">
        <v>214</v>
      </c>
      <c r="B100" s="46">
        <v>3</v>
      </c>
      <c r="C100" s="46">
        <v>9</v>
      </c>
      <c r="D100" s="57">
        <v>7540000000</v>
      </c>
      <c r="E100" s="48"/>
      <c r="F100" s="171">
        <f>F101+F109+F105</f>
        <v>2</v>
      </c>
      <c r="G100" s="171">
        <f t="shared" ref="G100:H100" si="35">G101+G109+G105</f>
        <v>150</v>
      </c>
      <c r="H100" s="49">
        <f t="shared" si="35"/>
        <v>152</v>
      </c>
    </row>
    <row r="101" spans="1:8" ht="33.75" x14ac:dyDescent="0.2">
      <c r="A101" s="44" t="s">
        <v>212</v>
      </c>
      <c r="B101" s="46">
        <v>3</v>
      </c>
      <c r="C101" s="46">
        <v>9</v>
      </c>
      <c r="D101" s="57">
        <v>7541100000</v>
      </c>
      <c r="E101" s="48"/>
      <c r="F101" s="171">
        <f t="shared" ref="F101:H103" si="36">F102</f>
        <v>1</v>
      </c>
      <c r="G101" s="171">
        <f t="shared" si="36"/>
        <v>0</v>
      </c>
      <c r="H101" s="49">
        <f t="shared" si="36"/>
        <v>1</v>
      </c>
    </row>
    <row r="102" spans="1:8" x14ac:dyDescent="0.2">
      <c r="A102" s="44" t="s">
        <v>155</v>
      </c>
      <c r="B102" s="46">
        <v>3</v>
      </c>
      <c r="C102" s="46">
        <v>9</v>
      </c>
      <c r="D102" s="57">
        <v>7541199990</v>
      </c>
      <c r="E102" s="48"/>
      <c r="F102" s="171">
        <f t="shared" si="36"/>
        <v>1</v>
      </c>
      <c r="G102" s="171">
        <f t="shared" si="36"/>
        <v>0</v>
      </c>
      <c r="H102" s="49">
        <f t="shared" si="36"/>
        <v>1</v>
      </c>
    </row>
    <row r="103" spans="1:8" ht="22.5" x14ac:dyDescent="0.2">
      <c r="A103" s="44" t="s">
        <v>71</v>
      </c>
      <c r="B103" s="46">
        <v>3</v>
      </c>
      <c r="C103" s="46">
        <v>9</v>
      </c>
      <c r="D103" s="57">
        <v>7541199990</v>
      </c>
      <c r="E103" s="48">
        <v>200</v>
      </c>
      <c r="F103" s="171">
        <f t="shared" si="36"/>
        <v>1</v>
      </c>
      <c r="G103" s="171">
        <f t="shared" si="36"/>
        <v>0</v>
      </c>
      <c r="H103" s="49">
        <f t="shared" si="36"/>
        <v>1</v>
      </c>
    </row>
    <row r="104" spans="1:8" ht="22.5" x14ac:dyDescent="0.2">
      <c r="A104" s="44" t="s">
        <v>44</v>
      </c>
      <c r="B104" s="46">
        <v>3</v>
      </c>
      <c r="C104" s="46">
        <v>9</v>
      </c>
      <c r="D104" s="57">
        <v>7541199990</v>
      </c>
      <c r="E104" s="48">
        <v>240</v>
      </c>
      <c r="F104" s="171">
        <v>1</v>
      </c>
      <c r="G104" s="171">
        <v>0</v>
      </c>
      <c r="H104" s="49">
        <f>F104+G104</f>
        <v>1</v>
      </c>
    </row>
    <row r="105" spans="1:8" ht="22.5" x14ac:dyDescent="0.2">
      <c r="A105" s="44" t="s">
        <v>314</v>
      </c>
      <c r="B105" s="46">
        <v>3</v>
      </c>
      <c r="C105" s="46">
        <v>9</v>
      </c>
      <c r="D105" s="57">
        <v>7541100000</v>
      </c>
      <c r="E105" s="48"/>
      <c r="F105" s="171">
        <f>F106</f>
        <v>0</v>
      </c>
      <c r="G105" s="171">
        <f t="shared" ref="G105:H107" si="37">G106</f>
        <v>150</v>
      </c>
      <c r="H105" s="49">
        <f t="shared" si="37"/>
        <v>150</v>
      </c>
    </row>
    <row r="106" spans="1:8" x14ac:dyDescent="0.2">
      <c r="A106" s="52" t="s">
        <v>155</v>
      </c>
      <c r="B106" s="46">
        <v>3</v>
      </c>
      <c r="C106" s="46">
        <v>9</v>
      </c>
      <c r="D106" s="57">
        <v>7541100000</v>
      </c>
      <c r="E106" s="48"/>
      <c r="F106" s="171">
        <f>F107</f>
        <v>0</v>
      </c>
      <c r="G106" s="171">
        <f t="shared" si="37"/>
        <v>150</v>
      </c>
      <c r="H106" s="49">
        <f t="shared" si="37"/>
        <v>150</v>
      </c>
    </row>
    <row r="107" spans="1:8" ht="22.5" x14ac:dyDescent="0.2">
      <c r="A107" s="44" t="s">
        <v>71</v>
      </c>
      <c r="B107" s="46">
        <v>3</v>
      </c>
      <c r="C107" s="46">
        <v>9</v>
      </c>
      <c r="D107" s="57">
        <v>7541199990</v>
      </c>
      <c r="E107" s="48">
        <v>200</v>
      </c>
      <c r="F107" s="171">
        <f>F108</f>
        <v>0</v>
      </c>
      <c r="G107" s="171">
        <f t="shared" si="37"/>
        <v>150</v>
      </c>
      <c r="H107" s="49">
        <f t="shared" si="37"/>
        <v>150</v>
      </c>
    </row>
    <row r="108" spans="1:8" ht="22.5" x14ac:dyDescent="0.2">
      <c r="A108" s="44" t="s">
        <v>44</v>
      </c>
      <c r="B108" s="46">
        <v>3</v>
      </c>
      <c r="C108" s="46">
        <v>9</v>
      </c>
      <c r="D108" s="57">
        <v>7541199990</v>
      </c>
      <c r="E108" s="48">
        <v>240</v>
      </c>
      <c r="F108" s="171">
        <v>0</v>
      </c>
      <c r="G108" s="171">
        <v>150</v>
      </c>
      <c r="H108" s="49">
        <f>F108+G108</f>
        <v>150</v>
      </c>
    </row>
    <row r="109" spans="1:8" ht="22.5" x14ac:dyDescent="0.2">
      <c r="A109" s="44" t="s">
        <v>213</v>
      </c>
      <c r="B109" s="46">
        <v>3</v>
      </c>
      <c r="C109" s="46">
        <v>9</v>
      </c>
      <c r="D109" s="57">
        <v>754120000</v>
      </c>
      <c r="E109" s="48"/>
      <c r="F109" s="171">
        <f>F110</f>
        <v>1</v>
      </c>
      <c r="G109" s="171">
        <f t="shared" ref="G109:H109" si="38">G110</f>
        <v>0</v>
      </c>
      <c r="H109" s="49">
        <f t="shared" si="38"/>
        <v>1</v>
      </c>
    </row>
    <row r="110" spans="1:8" ht="22.5" x14ac:dyDescent="0.2">
      <c r="A110" s="44" t="s">
        <v>71</v>
      </c>
      <c r="B110" s="46">
        <v>3</v>
      </c>
      <c r="C110" s="46">
        <v>9</v>
      </c>
      <c r="D110" s="57">
        <v>7541299990</v>
      </c>
      <c r="E110" s="48">
        <v>200</v>
      </c>
      <c r="F110" s="171">
        <f t="shared" ref="F110:H110" si="39">F111</f>
        <v>1</v>
      </c>
      <c r="G110" s="171">
        <f t="shared" si="39"/>
        <v>0</v>
      </c>
      <c r="H110" s="49">
        <f t="shared" si="39"/>
        <v>1</v>
      </c>
    </row>
    <row r="111" spans="1:8" ht="22.5" x14ac:dyDescent="0.2">
      <c r="A111" s="44" t="s">
        <v>44</v>
      </c>
      <c r="B111" s="46">
        <v>3</v>
      </c>
      <c r="C111" s="46">
        <v>9</v>
      </c>
      <c r="D111" s="57">
        <v>7541299990</v>
      </c>
      <c r="E111" s="48">
        <v>240</v>
      </c>
      <c r="F111" s="171">
        <v>1</v>
      </c>
      <c r="G111" s="171">
        <v>0</v>
      </c>
      <c r="H111" s="49">
        <f>F111+G111</f>
        <v>1</v>
      </c>
    </row>
    <row r="112" spans="1:8" ht="22.5" x14ac:dyDescent="0.2">
      <c r="A112" s="73" t="s">
        <v>61</v>
      </c>
      <c r="B112" s="114">
        <v>3</v>
      </c>
      <c r="C112" s="114">
        <v>14</v>
      </c>
      <c r="D112" s="71"/>
      <c r="E112" s="72"/>
      <c r="F112" s="180">
        <f>F113</f>
        <v>32</v>
      </c>
      <c r="G112" s="180">
        <f t="shared" ref="G112:H113" si="40">G113</f>
        <v>0</v>
      </c>
      <c r="H112" s="115">
        <f t="shared" si="40"/>
        <v>32</v>
      </c>
    </row>
    <row r="113" spans="1:8" ht="33.75" x14ac:dyDescent="0.2">
      <c r="A113" s="99" t="s">
        <v>272</v>
      </c>
      <c r="B113" s="101">
        <v>3</v>
      </c>
      <c r="C113" s="101">
        <v>14</v>
      </c>
      <c r="D113" s="102" t="s">
        <v>115</v>
      </c>
      <c r="E113" s="72"/>
      <c r="F113" s="180">
        <f>F114</f>
        <v>32</v>
      </c>
      <c r="G113" s="180">
        <f t="shared" si="40"/>
        <v>0</v>
      </c>
      <c r="H113" s="115">
        <f t="shared" si="40"/>
        <v>32</v>
      </c>
    </row>
    <row r="114" spans="1:8" x14ac:dyDescent="0.2">
      <c r="A114" s="99" t="s">
        <v>214</v>
      </c>
      <c r="B114" s="46">
        <v>3</v>
      </c>
      <c r="C114" s="46">
        <v>14</v>
      </c>
      <c r="D114" s="47" t="s">
        <v>205</v>
      </c>
      <c r="E114" s="48"/>
      <c r="F114" s="171">
        <f>F115+F124</f>
        <v>32</v>
      </c>
      <c r="G114" s="171">
        <f t="shared" ref="G114:H114" si="41">G115+G124</f>
        <v>0</v>
      </c>
      <c r="H114" s="49">
        <f t="shared" si="41"/>
        <v>32</v>
      </c>
    </row>
    <row r="115" spans="1:8" ht="22.5" x14ac:dyDescent="0.2">
      <c r="A115" s="44" t="s">
        <v>215</v>
      </c>
      <c r="B115" s="46">
        <v>3</v>
      </c>
      <c r="C115" s="46">
        <v>14</v>
      </c>
      <c r="D115" s="47" t="s">
        <v>216</v>
      </c>
      <c r="E115" s="48"/>
      <c r="F115" s="171">
        <f>F116+F121</f>
        <v>31</v>
      </c>
      <c r="G115" s="171">
        <f t="shared" ref="G115:H115" si="42">G116+G121</f>
        <v>0</v>
      </c>
      <c r="H115" s="49">
        <f t="shared" si="42"/>
        <v>31</v>
      </c>
    </row>
    <row r="116" spans="1:8" ht="22.5" x14ac:dyDescent="0.2">
      <c r="A116" s="44" t="s">
        <v>108</v>
      </c>
      <c r="B116" s="46">
        <v>3</v>
      </c>
      <c r="C116" s="46">
        <v>14</v>
      </c>
      <c r="D116" s="47" t="s">
        <v>217</v>
      </c>
      <c r="E116" s="48"/>
      <c r="F116" s="171">
        <f>F117+F119</f>
        <v>24.8</v>
      </c>
      <c r="G116" s="171">
        <f t="shared" ref="G116:H116" si="43">G117+G119</f>
        <v>0</v>
      </c>
      <c r="H116" s="49">
        <f t="shared" si="43"/>
        <v>24.8</v>
      </c>
    </row>
    <row r="117" spans="1:8" ht="45" x14ac:dyDescent="0.2">
      <c r="A117" s="44" t="s">
        <v>46</v>
      </c>
      <c r="B117" s="46">
        <v>3</v>
      </c>
      <c r="C117" s="46">
        <v>14</v>
      </c>
      <c r="D117" s="47" t="s">
        <v>217</v>
      </c>
      <c r="E117" s="48">
        <v>100</v>
      </c>
      <c r="F117" s="171">
        <f t="shared" ref="F117:H117" si="44">F118</f>
        <v>22</v>
      </c>
      <c r="G117" s="171">
        <f t="shared" si="44"/>
        <v>0</v>
      </c>
      <c r="H117" s="49">
        <f t="shared" si="44"/>
        <v>22</v>
      </c>
    </row>
    <row r="118" spans="1:8" ht="22.5" x14ac:dyDescent="0.2">
      <c r="A118" s="44" t="s">
        <v>50</v>
      </c>
      <c r="B118" s="46">
        <v>3</v>
      </c>
      <c r="C118" s="46">
        <v>14</v>
      </c>
      <c r="D118" s="47" t="s">
        <v>217</v>
      </c>
      <c r="E118" s="48">
        <v>120</v>
      </c>
      <c r="F118" s="171">
        <v>22</v>
      </c>
      <c r="G118" s="171">
        <v>0</v>
      </c>
      <c r="H118" s="204">
        <f>F118+G118</f>
        <v>22</v>
      </c>
    </row>
    <row r="119" spans="1:8" ht="22.5" x14ac:dyDescent="0.2">
      <c r="A119" s="44" t="s">
        <v>71</v>
      </c>
      <c r="B119" s="46">
        <v>3</v>
      </c>
      <c r="C119" s="46">
        <v>14</v>
      </c>
      <c r="D119" s="47" t="s">
        <v>217</v>
      </c>
      <c r="E119" s="48">
        <v>200</v>
      </c>
      <c r="F119" s="171">
        <f>F120</f>
        <v>2.8</v>
      </c>
      <c r="G119" s="171">
        <f t="shared" ref="G119:H119" si="45">G120</f>
        <v>0</v>
      </c>
      <c r="H119" s="49">
        <f t="shared" si="45"/>
        <v>2.8</v>
      </c>
    </row>
    <row r="120" spans="1:8" ht="22.5" x14ac:dyDescent="0.2">
      <c r="A120" s="44" t="s">
        <v>44</v>
      </c>
      <c r="B120" s="46">
        <v>3</v>
      </c>
      <c r="C120" s="46">
        <v>14</v>
      </c>
      <c r="D120" s="47" t="s">
        <v>217</v>
      </c>
      <c r="E120" s="48">
        <v>240</v>
      </c>
      <c r="F120" s="171">
        <v>2.8</v>
      </c>
      <c r="G120" s="171">
        <v>0</v>
      </c>
      <c r="H120" s="49">
        <f>F120+G120</f>
        <v>2.8</v>
      </c>
    </row>
    <row r="121" spans="1:8" ht="22.5" x14ac:dyDescent="0.2">
      <c r="A121" s="44" t="s">
        <v>290</v>
      </c>
      <c r="B121" s="46">
        <v>3</v>
      </c>
      <c r="C121" s="46">
        <v>14</v>
      </c>
      <c r="D121" s="47" t="s">
        <v>218</v>
      </c>
      <c r="E121" s="48"/>
      <c r="F121" s="177">
        <f t="shared" ref="F121:H122" si="46">F122</f>
        <v>6.2</v>
      </c>
      <c r="G121" s="177">
        <f t="shared" si="46"/>
        <v>0</v>
      </c>
      <c r="H121" s="53">
        <f t="shared" si="46"/>
        <v>6.2</v>
      </c>
    </row>
    <row r="122" spans="1:8" ht="45" x14ac:dyDescent="0.2">
      <c r="A122" s="44" t="s">
        <v>46</v>
      </c>
      <c r="B122" s="46">
        <v>3</v>
      </c>
      <c r="C122" s="46">
        <v>14</v>
      </c>
      <c r="D122" s="47" t="s">
        <v>218</v>
      </c>
      <c r="E122" s="48">
        <v>200</v>
      </c>
      <c r="F122" s="177">
        <f>F123</f>
        <v>6.2</v>
      </c>
      <c r="G122" s="177">
        <f t="shared" si="46"/>
        <v>0</v>
      </c>
      <c r="H122" s="53">
        <f t="shared" si="46"/>
        <v>6.2</v>
      </c>
    </row>
    <row r="123" spans="1:8" ht="33.75" x14ac:dyDescent="0.2">
      <c r="A123" s="44" t="s">
        <v>109</v>
      </c>
      <c r="B123" s="46">
        <v>3</v>
      </c>
      <c r="C123" s="46">
        <v>14</v>
      </c>
      <c r="D123" s="47" t="s">
        <v>218</v>
      </c>
      <c r="E123" s="48">
        <v>240</v>
      </c>
      <c r="F123" s="177">
        <v>6.2</v>
      </c>
      <c r="G123" s="177">
        <v>0</v>
      </c>
      <c r="H123" s="53">
        <f>F123+G123</f>
        <v>6.2</v>
      </c>
    </row>
    <row r="124" spans="1:8" ht="33.75" x14ac:dyDescent="0.2">
      <c r="A124" s="44" t="s">
        <v>241</v>
      </c>
      <c r="B124" s="46">
        <v>3</v>
      </c>
      <c r="C124" s="46">
        <v>14</v>
      </c>
      <c r="D124" s="47" t="s">
        <v>239</v>
      </c>
      <c r="E124" s="48"/>
      <c r="F124" s="177">
        <f>F125</f>
        <v>1</v>
      </c>
      <c r="G124" s="177">
        <f t="shared" ref="G124:H126" si="47">G125</f>
        <v>0</v>
      </c>
      <c r="H124" s="53">
        <f t="shared" si="47"/>
        <v>1</v>
      </c>
    </row>
    <row r="125" spans="1:8" x14ac:dyDescent="0.2">
      <c r="A125" s="44" t="s">
        <v>155</v>
      </c>
      <c r="B125" s="46">
        <v>3</v>
      </c>
      <c r="C125" s="46">
        <v>14</v>
      </c>
      <c r="D125" s="47" t="s">
        <v>240</v>
      </c>
      <c r="E125" s="48"/>
      <c r="F125" s="177">
        <f>F126</f>
        <v>1</v>
      </c>
      <c r="G125" s="177">
        <f t="shared" si="47"/>
        <v>0</v>
      </c>
      <c r="H125" s="53">
        <f t="shared" si="47"/>
        <v>1</v>
      </c>
    </row>
    <row r="126" spans="1:8" ht="22.5" x14ac:dyDescent="0.2">
      <c r="A126" s="44" t="s">
        <v>71</v>
      </c>
      <c r="B126" s="46">
        <v>3</v>
      </c>
      <c r="C126" s="46">
        <v>14</v>
      </c>
      <c r="D126" s="47" t="s">
        <v>240</v>
      </c>
      <c r="E126" s="48">
        <v>200</v>
      </c>
      <c r="F126" s="177">
        <f>F127</f>
        <v>1</v>
      </c>
      <c r="G126" s="177">
        <f t="shared" si="47"/>
        <v>0</v>
      </c>
      <c r="H126" s="53">
        <f t="shared" si="47"/>
        <v>1</v>
      </c>
    </row>
    <row r="127" spans="1:8" ht="22.5" x14ac:dyDescent="0.2">
      <c r="A127" s="44" t="s">
        <v>36</v>
      </c>
      <c r="B127" s="46">
        <v>3</v>
      </c>
      <c r="C127" s="46">
        <v>14</v>
      </c>
      <c r="D127" s="47" t="s">
        <v>240</v>
      </c>
      <c r="E127" s="48">
        <v>240</v>
      </c>
      <c r="F127" s="177">
        <v>1</v>
      </c>
      <c r="G127" s="177">
        <v>0</v>
      </c>
      <c r="H127" s="53">
        <f>F127+G127</f>
        <v>1</v>
      </c>
    </row>
    <row r="128" spans="1:8" x14ac:dyDescent="0.2">
      <c r="A128" s="125" t="s">
        <v>14</v>
      </c>
      <c r="B128" s="127">
        <v>4</v>
      </c>
      <c r="C128" s="131">
        <v>0</v>
      </c>
      <c r="D128" s="128" t="s">
        <v>42</v>
      </c>
      <c r="E128" s="129" t="s">
        <v>42</v>
      </c>
      <c r="F128" s="181">
        <f>F129+F148+F157+F141</f>
        <v>3880.8</v>
      </c>
      <c r="G128" s="181">
        <f t="shared" ref="G128:H128" si="48">G129+G148+G157+G141</f>
        <v>9108.2000000000007</v>
      </c>
      <c r="H128" s="132">
        <f t="shared" si="48"/>
        <v>12989</v>
      </c>
    </row>
    <row r="129" spans="1:8" x14ac:dyDescent="0.2">
      <c r="A129" s="73" t="s">
        <v>150</v>
      </c>
      <c r="B129" s="114">
        <v>4</v>
      </c>
      <c r="C129" s="114">
        <v>1</v>
      </c>
      <c r="D129" s="71"/>
      <c r="E129" s="72"/>
      <c r="F129" s="169">
        <f t="shared" ref="F129:H130" si="49">F130</f>
        <v>300</v>
      </c>
      <c r="G129" s="169">
        <f t="shared" si="49"/>
        <v>0</v>
      </c>
      <c r="H129" s="62">
        <f t="shared" si="49"/>
        <v>300</v>
      </c>
    </row>
    <row r="130" spans="1:8" ht="22.5" x14ac:dyDescent="0.2">
      <c r="A130" s="99" t="s">
        <v>280</v>
      </c>
      <c r="B130" s="101">
        <v>4</v>
      </c>
      <c r="C130" s="101">
        <v>1</v>
      </c>
      <c r="D130" s="102" t="s">
        <v>147</v>
      </c>
      <c r="E130" s="103"/>
      <c r="F130" s="170">
        <f t="shared" si="49"/>
        <v>300</v>
      </c>
      <c r="G130" s="170">
        <f t="shared" si="49"/>
        <v>0</v>
      </c>
      <c r="H130" s="123">
        <f t="shared" si="49"/>
        <v>300</v>
      </c>
    </row>
    <row r="131" spans="1:8" x14ac:dyDescent="0.2">
      <c r="A131" s="99" t="s">
        <v>214</v>
      </c>
      <c r="B131" s="46">
        <v>4</v>
      </c>
      <c r="C131" s="46">
        <v>1</v>
      </c>
      <c r="D131" s="47" t="s">
        <v>201</v>
      </c>
      <c r="E131" s="48"/>
      <c r="F131" s="175">
        <f>F132+F135+F138</f>
        <v>300</v>
      </c>
      <c r="G131" s="175">
        <f t="shared" ref="G131:H131" si="50">G132+G135+G138</f>
        <v>0</v>
      </c>
      <c r="H131" s="175">
        <f t="shared" si="50"/>
        <v>300</v>
      </c>
    </row>
    <row r="132" spans="1:8" ht="22.5" x14ac:dyDescent="0.2">
      <c r="A132" s="44" t="s">
        <v>146</v>
      </c>
      <c r="B132" s="46">
        <v>4</v>
      </c>
      <c r="C132" s="46">
        <v>1</v>
      </c>
      <c r="D132" s="47" t="s">
        <v>220</v>
      </c>
      <c r="E132" s="48"/>
      <c r="F132" s="175">
        <f>F133</f>
        <v>150</v>
      </c>
      <c r="G132" s="175">
        <f t="shared" ref="G132:H133" si="51">G133</f>
        <v>0</v>
      </c>
      <c r="H132" s="86">
        <f t="shared" si="51"/>
        <v>150</v>
      </c>
    </row>
    <row r="133" spans="1:8" ht="45" x14ac:dyDescent="0.2">
      <c r="A133" s="44" t="s">
        <v>46</v>
      </c>
      <c r="B133" s="46">
        <v>4</v>
      </c>
      <c r="C133" s="46">
        <v>1</v>
      </c>
      <c r="D133" s="47" t="s">
        <v>220</v>
      </c>
      <c r="E133" s="48">
        <v>100</v>
      </c>
      <c r="F133" s="175">
        <f>F134</f>
        <v>150</v>
      </c>
      <c r="G133" s="175">
        <f t="shared" si="51"/>
        <v>0</v>
      </c>
      <c r="H133" s="86">
        <f t="shared" si="51"/>
        <v>150</v>
      </c>
    </row>
    <row r="134" spans="1:8" x14ac:dyDescent="0.2">
      <c r="A134" s="44" t="s">
        <v>48</v>
      </c>
      <c r="B134" s="46">
        <v>4</v>
      </c>
      <c r="C134" s="46">
        <v>1</v>
      </c>
      <c r="D134" s="47" t="s">
        <v>220</v>
      </c>
      <c r="E134" s="48">
        <v>110</v>
      </c>
      <c r="F134" s="175">
        <v>150</v>
      </c>
      <c r="G134" s="175">
        <v>0</v>
      </c>
      <c r="H134" s="86">
        <f>F134+G134</f>
        <v>150</v>
      </c>
    </row>
    <row r="135" spans="1:8" ht="33.75" x14ac:dyDescent="0.2">
      <c r="A135" s="44" t="s">
        <v>291</v>
      </c>
      <c r="B135" s="46">
        <v>4</v>
      </c>
      <c r="C135" s="46">
        <v>1</v>
      </c>
      <c r="D135" s="47" t="s">
        <v>221</v>
      </c>
      <c r="E135" s="48"/>
      <c r="F135" s="175">
        <f>F136</f>
        <v>150</v>
      </c>
      <c r="G135" s="175">
        <f t="shared" ref="G135:H136" si="52">G136</f>
        <v>-150</v>
      </c>
      <c r="H135" s="86">
        <f t="shared" si="52"/>
        <v>0</v>
      </c>
    </row>
    <row r="136" spans="1:8" ht="45" x14ac:dyDescent="0.2">
      <c r="A136" s="44" t="s">
        <v>46</v>
      </c>
      <c r="B136" s="46">
        <v>4</v>
      </c>
      <c r="C136" s="46">
        <v>1</v>
      </c>
      <c r="D136" s="47" t="s">
        <v>221</v>
      </c>
      <c r="E136" s="48">
        <v>100</v>
      </c>
      <c r="F136" s="175">
        <f>F137</f>
        <v>150</v>
      </c>
      <c r="G136" s="175">
        <f t="shared" si="52"/>
        <v>-150</v>
      </c>
      <c r="H136" s="86">
        <f t="shared" si="52"/>
        <v>0</v>
      </c>
    </row>
    <row r="137" spans="1:8" x14ac:dyDescent="0.2">
      <c r="A137" s="44" t="s">
        <v>48</v>
      </c>
      <c r="B137" s="46">
        <v>4</v>
      </c>
      <c r="C137" s="46">
        <v>1</v>
      </c>
      <c r="D137" s="47" t="s">
        <v>221</v>
      </c>
      <c r="E137" s="48">
        <v>110</v>
      </c>
      <c r="F137" s="175">
        <v>150</v>
      </c>
      <c r="G137" s="175">
        <v>-150</v>
      </c>
      <c r="H137" s="86">
        <f>F137+G137</f>
        <v>0</v>
      </c>
    </row>
    <row r="138" spans="1:8" ht="33.75" x14ac:dyDescent="0.2">
      <c r="A138" s="44" t="s">
        <v>291</v>
      </c>
      <c r="B138" s="46">
        <v>4</v>
      </c>
      <c r="C138" s="46">
        <v>1</v>
      </c>
      <c r="D138" s="47" t="s">
        <v>315</v>
      </c>
      <c r="E138" s="48"/>
      <c r="F138" s="175">
        <f>F139</f>
        <v>0</v>
      </c>
      <c r="G138" s="175">
        <f t="shared" ref="G138:H139" si="53">G139</f>
        <v>150</v>
      </c>
      <c r="H138" s="86">
        <f t="shared" si="53"/>
        <v>150</v>
      </c>
    </row>
    <row r="139" spans="1:8" ht="45" x14ac:dyDescent="0.2">
      <c r="A139" s="44" t="s">
        <v>46</v>
      </c>
      <c r="B139" s="46">
        <v>4</v>
      </c>
      <c r="C139" s="46">
        <v>1</v>
      </c>
      <c r="D139" s="47" t="s">
        <v>315</v>
      </c>
      <c r="E139" s="48">
        <v>100</v>
      </c>
      <c r="F139" s="175">
        <f>F140</f>
        <v>0</v>
      </c>
      <c r="G139" s="175">
        <f t="shared" si="53"/>
        <v>150</v>
      </c>
      <c r="H139" s="86">
        <f t="shared" si="53"/>
        <v>150</v>
      </c>
    </row>
    <row r="140" spans="1:8" x14ac:dyDescent="0.2">
      <c r="A140" s="44" t="s">
        <v>48</v>
      </c>
      <c r="B140" s="46">
        <v>4</v>
      </c>
      <c r="C140" s="46">
        <v>1</v>
      </c>
      <c r="D140" s="47" t="s">
        <v>315</v>
      </c>
      <c r="E140" s="48">
        <v>110</v>
      </c>
      <c r="F140" s="175">
        <v>0</v>
      </c>
      <c r="G140" s="175">
        <v>150</v>
      </c>
      <c r="H140" s="86">
        <f>F140+G140</f>
        <v>150</v>
      </c>
    </row>
    <row r="141" spans="1:8" x14ac:dyDescent="0.2">
      <c r="A141" s="73" t="s">
        <v>106</v>
      </c>
      <c r="B141" s="114">
        <v>4</v>
      </c>
      <c r="C141" s="114">
        <v>9</v>
      </c>
      <c r="D141" s="71"/>
      <c r="E141" s="72"/>
      <c r="F141" s="169">
        <f>F142</f>
        <v>2644.8</v>
      </c>
      <c r="G141" s="169">
        <f t="shared" ref="G141:H141" si="54">G142</f>
        <v>8407.2000000000007</v>
      </c>
      <c r="H141" s="62">
        <f t="shared" si="54"/>
        <v>11052</v>
      </c>
    </row>
    <row r="142" spans="1:8" ht="33.75" x14ac:dyDescent="0.2">
      <c r="A142" s="99" t="s">
        <v>274</v>
      </c>
      <c r="B142" s="101">
        <v>4</v>
      </c>
      <c r="C142" s="101">
        <v>9</v>
      </c>
      <c r="D142" s="141">
        <v>8400000000</v>
      </c>
      <c r="E142" s="103"/>
      <c r="F142" s="170">
        <f t="shared" ref="F142:H146" si="55">F143</f>
        <v>2644.8</v>
      </c>
      <c r="G142" s="170">
        <f t="shared" si="55"/>
        <v>8407.2000000000007</v>
      </c>
      <c r="H142" s="123">
        <f t="shared" si="55"/>
        <v>11052</v>
      </c>
    </row>
    <row r="143" spans="1:8" x14ac:dyDescent="0.2">
      <c r="A143" s="99" t="s">
        <v>214</v>
      </c>
      <c r="B143" s="46">
        <v>4</v>
      </c>
      <c r="C143" s="46">
        <v>9</v>
      </c>
      <c r="D143" s="50">
        <v>8440000000</v>
      </c>
      <c r="E143" s="48"/>
      <c r="F143" s="171">
        <f t="shared" si="55"/>
        <v>2644.8</v>
      </c>
      <c r="G143" s="171">
        <f t="shared" si="55"/>
        <v>8407.2000000000007</v>
      </c>
      <c r="H143" s="49">
        <f t="shared" si="55"/>
        <v>11052</v>
      </c>
    </row>
    <row r="144" spans="1:8" ht="22.5" x14ac:dyDescent="0.2">
      <c r="A144" s="44" t="s">
        <v>223</v>
      </c>
      <c r="B144" s="46">
        <v>4</v>
      </c>
      <c r="C144" s="46">
        <v>9</v>
      </c>
      <c r="D144" s="50">
        <v>8441100000</v>
      </c>
      <c r="E144" s="48"/>
      <c r="F144" s="171">
        <f t="shared" si="55"/>
        <v>2644.8</v>
      </c>
      <c r="G144" s="171">
        <f t="shared" si="55"/>
        <v>8407.2000000000007</v>
      </c>
      <c r="H144" s="49">
        <f t="shared" si="55"/>
        <v>11052</v>
      </c>
    </row>
    <row r="145" spans="1:8" x14ac:dyDescent="0.2">
      <c r="A145" s="44" t="s">
        <v>155</v>
      </c>
      <c r="B145" s="46">
        <v>4</v>
      </c>
      <c r="C145" s="46">
        <v>9</v>
      </c>
      <c r="D145" s="50">
        <v>8441199990</v>
      </c>
      <c r="E145" s="48"/>
      <c r="F145" s="171">
        <f t="shared" si="55"/>
        <v>2644.8</v>
      </c>
      <c r="G145" s="171">
        <f t="shared" si="55"/>
        <v>8407.2000000000007</v>
      </c>
      <c r="H145" s="49">
        <f t="shared" si="55"/>
        <v>11052</v>
      </c>
    </row>
    <row r="146" spans="1:8" ht="22.5" x14ac:dyDescent="0.2">
      <c r="A146" s="44" t="s">
        <v>71</v>
      </c>
      <c r="B146" s="46">
        <v>4</v>
      </c>
      <c r="C146" s="46">
        <v>9</v>
      </c>
      <c r="D146" s="50">
        <v>8441199990</v>
      </c>
      <c r="E146" s="48">
        <v>200</v>
      </c>
      <c r="F146" s="171">
        <f t="shared" si="55"/>
        <v>2644.8</v>
      </c>
      <c r="G146" s="171">
        <f t="shared" si="55"/>
        <v>8407.2000000000007</v>
      </c>
      <c r="H146" s="49">
        <f t="shared" si="55"/>
        <v>11052</v>
      </c>
    </row>
    <row r="147" spans="1:8" ht="22.5" x14ac:dyDescent="0.2">
      <c r="A147" s="44" t="s">
        <v>44</v>
      </c>
      <c r="B147" s="46">
        <v>4</v>
      </c>
      <c r="C147" s="46">
        <v>9</v>
      </c>
      <c r="D147" s="50">
        <v>8441199990</v>
      </c>
      <c r="E147" s="48">
        <v>240</v>
      </c>
      <c r="F147" s="171">
        <v>2644.8</v>
      </c>
      <c r="G147" s="171">
        <v>8407.2000000000007</v>
      </c>
      <c r="H147" s="49">
        <f>F147+G147</f>
        <v>11052</v>
      </c>
    </row>
    <row r="148" spans="1:8" x14ac:dyDescent="0.2">
      <c r="A148" s="70" t="s">
        <v>15</v>
      </c>
      <c r="B148" s="114">
        <v>4</v>
      </c>
      <c r="C148" s="114">
        <v>10</v>
      </c>
      <c r="D148" s="71" t="s">
        <v>42</v>
      </c>
      <c r="E148" s="72" t="s">
        <v>42</v>
      </c>
      <c r="F148" s="169">
        <f t="shared" ref="F148:H153" si="56">F149</f>
        <v>923.9</v>
      </c>
      <c r="G148" s="169">
        <f t="shared" si="56"/>
        <v>701</v>
      </c>
      <c r="H148" s="62">
        <f t="shared" si="56"/>
        <v>1624.9</v>
      </c>
    </row>
    <row r="149" spans="1:8" ht="33.75" x14ac:dyDescent="0.2">
      <c r="A149" s="138" t="s">
        <v>275</v>
      </c>
      <c r="B149" s="101">
        <v>4</v>
      </c>
      <c r="C149" s="101">
        <v>10</v>
      </c>
      <c r="D149" s="102" t="s">
        <v>112</v>
      </c>
      <c r="E149" s="103" t="s">
        <v>42</v>
      </c>
      <c r="F149" s="170">
        <f>F150</f>
        <v>923.9</v>
      </c>
      <c r="G149" s="170">
        <f t="shared" si="56"/>
        <v>701</v>
      </c>
      <c r="H149" s="123">
        <f t="shared" si="56"/>
        <v>1624.9</v>
      </c>
    </row>
    <row r="150" spans="1:8" x14ac:dyDescent="0.2">
      <c r="A150" s="99" t="s">
        <v>214</v>
      </c>
      <c r="B150" s="101">
        <v>4</v>
      </c>
      <c r="C150" s="101">
        <v>10</v>
      </c>
      <c r="D150" s="102" t="s">
        <v>167</v>
      </c>
      <c r="E150" s="103"/>
      <c r="F150" s="170">
        <f>F151</f>
        <v>923.9</v>
      </c>
      <c r="G150" s="170">
        <f t="shared" si="56"/>
        <v>701</v>
      </c>
      <c r="H150" s="123">
        <f t="shared" si="56"/>
        <v>1624.9</v>
      </c>
    </row>
    <row r="151" spans="1:8" ht="33.75" x14ac:dyDescent="0.2">
      <c r="A151" s="52" t="s">
        <v>224</v>
      </c>
      <c r="B151" s="46">
        <v>4</v>
      </c>
      <c r="C151" s="46">
        <v>10</v>
      </c>
      <c r="D151" s="47" t="s">
        <v>225</v>
      </c>
      <c r="E151" s="48" t="s">
        <v>42</v>
      </c>
      <c r="F151" s="171">
        <f t="shared" si="56"/>
        <v>923.9</v>
      </c>
      <c r="G151" s="171">
        <f t="shared" si="56"/>
        <v>701</v>
      </c>
      <c r="H151" s="49">
        <f t="shared" si="56"/>
        <v>1624.9</v>
      </c>
    </row>
    <row r="152" spans="1:8" x14ac:dyDescent="0.2">
      <c r="A152" s="52" t="s">
        <v>39</v>
      </c>
      <c r="B152" s="46">
        <v>4</v>
      </c>
      <c r="C152" s="46">
        <v>10</v>
      </c>
      <c r="D152" s="47" t="s">
        <v>226</v>
      </c>
      <c r="E152" s="48"/>
      <c r="F152" s="171">
        <f>F153+F155</f>
        <v>923.9</v>
      </c>
      <c r="G152" s="171">
        <f t="shared" ref="G152:H152" si="57">G153+G155</f>
        <v>701</v>
      </c>
      <c r="H152" s="49">
        <f t="shared" si="57"/>
        <v>1624.9</v>
      </c>
    </row>
    <row r="153" spans="1:8" ht="22.5" x14ac:dyDescent="0.2">
      <c r="A153" s="44" t="s">
        <v>71</v>
      </c>
      <c r="B153" s="46">
        <v>4</v>
      </c>
      <c r="C153" s="46">
        <v>10</v>
      </c>
      <c r="D153" s="47" t="s">
        <v>226</v>
      </c>
      <c r="E153" s="48" t="s">
        <v>43</v>
      </c>
      <c r="F153" s="171">
        <f t="shared" si="56"/>
        <v>923.9</v>
      </c>
      <c r="G153" s="171">
        <f t="shared" si="56"/>
        <v>700</v>
      </c>
      <c r="H153" s="49">
        <f t="shared" si="56"/>
        <v>1623.9</v>
      </c>
    </row>
    <row r="154" spans="1:8" ht="22.5" x14ac:dyDescent="0.2">
      <c r="A154" s="44" t="s">
        <v>44</v>
      </c>
      <c r="B154" s="46">
        <v>4</v>
      </c>
      <c r="C154" s="46">
        <v>10</v>
      </c>
      <c r="D154" s="47" t="s">
        <v>226</v>
      </c>
      <c r="E154" s="48" t="s">
        <v>45</v>
      </c>
      <c r="F154" s="171">
        <v>923.9</v>
      </c>
      <c r="G154" s="171">
        <v>700</v>
      </c>
      <c r="H154" s="49">
        <f>F154+G154</f>
        <v>1623.9</v>
      </c>
    </row>
    <row r="155" spans="1:8" x14ac:dyDescent="0.2">
      <c r="A155" s="44" t="s">
        <v>52</v>
      </c>
      <c r="B155" s="46">
        <v>4</v>
      </c>
      <c r="C155" s="46">
        <v>10</v>
      </c>
      <c r="D155" s="47" t="s">
        <v>226</v>
      </c>
      <c r="E155" s="48">
        <v>800</v>
      </c>
      <c r="F155" s="171">
        <f>F156</f>
        <v>0</v>
      </c>
      <c r="G155" s="171">
        <f t="shared" ref="G155:H155" si="58">G156</f>
        <v>1</v>
      </c>
      <c r="H155" s="49">
        <f t="shared" si="58"/>
        <v>1</v>
      </c>
    </row>
    <row r="156" spans="1:8" x14ac:dyDescent="0.2">
      <c r="A156" s="44" t="s">
        <v>153</v>
      </c>
      <c r="B156" s="46">
        <v>4</v>
      </c>
      <c r="C156" s="46">
        <v>10</v>
      </c>
      <c r="D156" s="47" t="s">
        <v>226</v>
      </c>
      <c r="E156" s="48">
        <v>850</v>
      </c>
      <c r="F156" s="171">
        <v>0</v>
      </c>
      <c r="G156" s="171">
        <v>1</v>
      </c>
      <c r="H156" s="49">
        <f>F156+G156</f>
        <v>1</v>
      </c>
    </row>
    <row r="157" spans="1:8" x14ac:dyDescent="0.2">
      <c r="A157" s="73" t="s">
        <v>107</v>
      </c>
      <c r="B157" s="114">
        <v>4</v>
      </c>
      <c r="C157" s="114">
        <v>12</v>
      </c>
      <c r="D157" s="71"/>
      <c r="E157" s="72"/>
      <c r="F157" s="169">
        <f t="shared" ref="F157:H162" si="59">F158</f>
        <v>12.1</v>
      </c>
      <c r="G157" s="169">
        <f t="shared" si="59"/>
        <v>0</v>
      </c>
      <c r="H157" s="62">
        <f t="shared" si="59"/>
        <v>12.1</v>
      </c>
    </row>
    <row r="158" spans="1:8" ht="33.75" x14ac:dyDescent="0.2">
      <c r="A158" s="138" t="s">
        <v>275</v>
      </c>
      <c r="B158" s="101">
        <v>4</v>
      </c>
      <c r="C158" s="101">
        <v>12</v>
      </c>
      <c r="D158" s="102" t="s">
        <v>112</v>
      </c>
      <c r="E158" s="103"/>
      <c r="F158" s="170">
        <f t="shared" si="59"/>
        <v>12.1</v>
      </c>
      <c r="G158" s="170">
        <f t="shared" si="59"/>
        <v>0</v>
      </c>
      <c r="H158" s="123">
        <f t="shared" si="59"/>
        <v>12.1</v>
      </c>
    </row>
    <row r="159" spans="1:8" x14ac:dyDescent="0.2">
      <c r="A159" s="52" t="s">
        <v>168</v>
      </c>
      <c r="B159" s="46">
        <v>4</v>
      </c>
      <c r="C159" s="46">
        <v>12</v>
      </c>
      <c r="D159" s="47" t="s">
        <v>167</v>
      </c>
      <c r="E159" s="48"/>
      <c r="F159" s="171">
        <f t="shared" si="59"/>
        <v>12.1</v>
      </c>
      <c r="G159" s="171">
        <f t="shared" si="59"/>
        <v>0</v>
      </c>
      <c r="H159" s="49">
        <f t="shared" si="59"/>
        <v>12.1</v>
      </c>
    </row>
    <row r="160" spans="1:8" ht="33.75" x14ac:dyDescent="0.2">
      <c r="A160" s="52" t="s">
        <v>251</v>
      </c>
      <c r="B160" s="46">
        <v>4</v>
      </c>
      <c r="C160" s="46">
        <v>12</v>
      </c>
      <c r="D160" s="47" t="s">
        <v>166</v>
      </c>
      <c r="E160" s="48"/>
      <c r="F160" s="171">
        <f t="shared" si="59"/>
        <v>12.1</v>
      </c>
      <c r="G160" s="171">
        <f t="shared" si="59"/>
        <v>0</v>
      </c>
      <c r="H160" s="49">
        <f t="shared" si="59"/>
        <v>12.1</v>
      </c>
    </row>
    <row r="161" spans="1:8" ht="45" x14ac:dyDescent="0.2">
      <c r="A161" s="44" t="s">
        <v>286</v>
      </c>
      <c r="B161" s="46">
        <v>4</v>
      </c>
      <c r="C161" s="46">
        <v>12</v>
      </c>
      <c r="D161" s="57">
        <v>7740189020</v>
      </c>
      <c r="E161" s="48"/>
      <c r="F161" s="177">
        <f t="shared" si="59"/>
        <v>12.1</v>
      </c>
      <c r="G161" s="177">
        <f t="shared" si="59"/>
        <v>0</v>
      </c>
      <c r="H161" s="53">
        <f t="shared" si="59"/>
        <v>12.1</v>
      </c>
    </row>
    <row r="162" spans="1:8" x14ac:dyDescent="0.2">
      <c r="A162" s="44" t="s">
        <v>56</v>
      </c>
      <c r="B162" s="46">
        <v>4</v>
      </c>
      <c r="C162" s="46">
        <v>12</v>
      </c>
      <c r="D162" s="57">
        <v>7740189020</v>
      </c>
      <c r="E162" s="48">
        <v>500</v>
      </c>
      <c r="F162" s="171">
        <f t="shared" si="59"/>
        <v>12.1</v>
      </c>
      <c r="G162" s="171">
        <f t="shared" si="59"/>
        <v>0</v>
      </c>
      <c r="H162" s="49">
        <f t="shared" si="59"/>
        <v>12.1</v>
      </c>
    </row>
    <row r="163" spans="1:8" x14ac:dyDescent="0.2">
      <c r="A163" s="44" t="s">
        <v>41</v>
      </c>
      <c r="B163" s="46">
        <v>4</v>
      </c>
      <c r="C163" s="46">
        <v>12</v>
      </c>
      <c r="D163" s="57">
        <v>7740189020</v>
      </c>
      <c r="E163" s="48">
        <v>540</v>
      </c>
      <c r="F163" s="171">
        <v>12.1</v>
      </c>
      <c r="G163" s="171">
        <v>0</v>
      </c>
      <c r="H163" s="49">
        <f>F163+G163</f>
        <v>12.1</v>
      </c>
    </row>
    <row r="164" spans="1:8" x14ac:dyDescent="0.2">
      <c r="A164" s="125" t="s">
        <v>16</v>
      </c>
      <c r="B164" s="127">
        <v>5</v>
      </c>
      <c r="C164" s="127">
        <v>0</v>
      </c>
      <c r="D164" s="128" t="s">
        <v>42</v>
      </c>
      <c r="E164" s="129" t="s">
        <v>42</v>
      </c>
      <c r="F164" s="182">
        <f>F165+F172+F189</f>
        <v>15878.900000000001</v>
      </c>
      <c r="G164" s="182">
        <f>G165+G172+G189</f>
        <v>1275</v>
      </c>
      <c r="H164" s="133">
        <f>H165+H172+H189</f>
        <v>17153.900000000001</v>
      </c>
    </row>
    <row r="165" spans="1:8" x14ac:dyDescent="0.2">
      <c r="A165" s="70" t="s">
        <v>40</v>
      </c>
      <c r="B165" s="114">
        <v>5</v>
      </c>
      <c r="C165" s="114">
        <v>1</v>
      </c>
      <c r="D165" s="71" t="s">
        <v>42</v>
      </c>
      <c r="E165" s="72" t="s">
        <v>42</v>
      </c>
      <c r="F165" s="169">
        <f t="shared" ref="F165:H170" si="60">F166</f>
        <v>224</v>
      </c>
      <c r="G165" s="169">
        <f t="shared" si="60"/>
        <v>0</v>
      </c>
      <c r="H165" s="62">
        <f t="shared" si="60"/>
        <v>224</v>
      </c>
    </row>
    <row r="166" spans="1:8" ht="33.75" x14ac:dyDescent="0.2">
      <c r="A166" s="138" t="s">
        <v>276</v>
      </c>
      <c r="B166" s="101">
        <v>5</v>
      </c>
      <c r="C166" s="101">
        <v>1</v>
      </c>
      <c r="D166" s="102" t="s">
        <v>116</v>
      </c>
      <c r="E166" s="103" t="s">
        <v>42</v>
      </c>
      <c r="F166" s="170">
        <f t="shared" si="60"/>
        <v>224</v>
      </c>
      <c r="G166" s="170">
        <f t="shared" si="60"/>
        <v>0</v>
      </c>
      <c r="H166" s="123">
        <f t="shared" si="60"/>
        <v>224</v>
      </c>
    </row>
    <row r="167" spans="1:8" x14ac:dyDescent="0.2">
      <c r="A167" s="52" t="s">
        <v>214</v>
      </c>
      <c r="B167" s="46">
        <v>5</v>
      </c>
      <c r="C167" s="46">
        <v>1</v>
      </c>
      <c r="D167" s="47" t="s">
        <v>154</v>
      </c>
      <c r="E167" s="48" t="s">
        <v>42</v>
      </c>
      <c r="F167" s="171">
        <f t="shared" si="60"/>
        <v>224</v>
      </c>
      <c r="G167" s="171">
        <f t="shared" si="60"/>
        <v>0</v>
      </c>
      <c r="H167" s="49">
        <f t="shared" si="60"/>
        <v>224</v>
      </c>
    </row>
    <row r="168" spans="1:8" ht="22.5" x14ac:dyDescent="0.2">
      <c r="A168" s="52" t="s">
        <v>249</v>
      </c>
      <c r="B168" s="46">
        <v>5</v>
      </c>
      <c r="C168" s="46">
        <v>1</v>
      </c>
      <c r="D168" s="47" t="s">
        <v>227</v>
      </c>
      <c r="E168" s="48"/>
      <c r="F168" s="171">
        <f t="shared" si="60"/>
        <v>224</v>
      </c>
      <c r="G168" s="171">
        <f t="shared" si="60"/>
        <v>0</v>
      </c>
      <c r="H168" s="49">
        <f t="shared" si="60"/>
        <v>224</v>
      </c>
    </row>
    <row r="169" spans="1:8" x14ac:dyDescent="0.2">
      <c r="A169" s="44" t="s">
        <v>155</v>
      </c>
      <c r="B169" s="46">
        <v>5</v>
      </c>
      <c r="C169" s="46">
        <v>1</v>
      </c>
      <c r="D169" s="47" t="s">
        <v>228</v>
      </c>
      <c r="E169" s="48"/>
      <c r="F169" s="171">
        <f t="shared" si="60"/>
        <v>224</v>
      </c>
      <c r="G169" s="171">
        <f t="shared" si="60"/>
        <v>0</v>
      </c>
      <c r="H169" s="49">
        <f t="shared" si="60"/>
        <v>224</v>
      </c>
    </row>
    <row r="170" spans="1:8" ht="22.5" x14ac:dyDescent="0.2">
      <c r="A170" s="44" t="s">
        <v>71</v>
      </c>
      <c r="B170" s="46">
        <v>5</v>
      </c>
      <c r="C170" s="46">
        <v>1</v>
      </c>
      <c r="D170" s="47" t="s">
        <v>228</v>
      </c>
      <c r="E170" s="48" t="s">
        <v>43</v>
      </c>
      <c r="F170" s="171">
        <f t="shared" si="60"/>
        <v>224</v>
      </c>
      <c r="G170" s="171">
        <f t="shared" si="60"/>
        <v>0</v>
      </c>
      <c r="H170" s="49">
        <f t="shared" si="60"/>
        <v>224</v>
      </c>
    </row>
    <row r="171" spans="1:8" ht="22.5" x14ac:dyDescent="0.2">
      <c r="A171" s="44" t="s">
        <v>44</v>
      </c>
      <c r="B171" s="46">
        <v>5</v>
      </c>
      <c r="C171" s="46">
        <v>1</v>
      </c>
      <c r="D171" s="47" t="s">
        <v>228</v>
      </c>
      <c r="E171" s="48" t="s">
        <v>45</v>
      </c>
      <c r="F171" s="171">
        <v>224</v>
      </c>
      <c r="G171" s="171">
        <v>0</v>
      </c>
      <c r="H171" s="49">
        <f>F171+G171</f>
        <v>224</v>
      </c>
    </row>
    <row r="172" spans="1:8" x14ac:dyDescent="0.2">
      <c r="A172" s="70" t="s">
        <v>30</v>
      </c>
      <c r="B172" s="114">
        <v>5</v>
      </c>
      <c r="C172" s="114">
        <v>2</v>
      </c>
      <c r="D172" s="71" t="s">
        <v>42</v>
      </c>
      <c r="E172" s="72" t="s">
        <v>42</v>
      </c>
      <c r="F172" s="169">
        <f t="shared" ref="F172:H173" si="61">F173</f>
        <v>15172.2</v>
      </c>
      <c r="G172" s="169">
        <f t="shared" si="61"/>
        <v>0</v>
      </c>
      <c r="H172" s="62">
        <f t="shared" si="61"/>
        <v>15172.2</v>
      </c>
    </row>
    <row r="173" spans="1:8" ht="33.75" x14ac:dyDescent="0.2">
      <c r="A173" s="138" t="s">
        <v>276</v>
      </c>
      <c r="B173" s="101">
        <v>5</v>
      </c>
      <c r="C173" s="101">
        <v>2</v>
      </c>
      <c r="D173" s="102" t="s">
        <v>116</v>
      </c>
      <c r="E173" s="103" t="s">
        <v>42</v>
      </c>
      <c r="F173" s="170">
        <f>F174</f>
        <v>15172.2</v>
      </c>
      <c r="G173" s="170">
        <f t="shared" si="61"/>
        <v>0</v>
      </c>
      <c r="H173" s="123">
        <f t="shared" si="61"/>
        <v>15172.2</v>
      </c>
    </row>
    <row r="174" spans="1:8" x14ac:dyDescent="0.2">
      <c r="A174" s="52" t="s">
        <v>214</v>
      </c>
      <c r="B174" s="46">
        <v>5</v>
      </c>
      <c r="C174" s="46">
        <v>2</v>
      </c>
      <c r="D174" s="47" t="s">
        <v>229</v>
      </c>
      <c r="E174" s="48"/>
      <c r="F174" s="175">
        <f>F175+F185</f>
        <v>15172.2</v>
      </c>
      <c r="G174" s="175">
        <f>G175+G185</f>
        <v>0</v>
      </c>
      <c r="H174" s="86">
        <f>H175+H185</f>
        <v>15172.2</v>
      </c>
    </row>
    <row r="175" spans="1:8" ht="22.5" x14ac:dyDescent="0.2">
      <c r="A175" s="52" t="s">
        <v>252</v>
      </c>
      <c r="B175" s="46">
        <v>5</v>
      </c>
      <c r="C175" s="46">
        <v>2</v>
      </c>
      <c r="D175" s="47" t="s">
        <v>169</v>
      </c>
      <c r="E175" s="48"/>
      <c r="F175" s="175">
        <f>F179+F182+F176</f>
        <v>15022.2</v>
      </c>
      <c r="G175" s="175">
        <f t="shared" ref="G175:H175" si="62">G179+G182+G176</f>
        <v>0</v>
      </c>
      <c r="H175" s="86">
        <f t="shared" si="62"/>
        <v>15022.2</v>
      </c>
    </row>
    <row r="176" spans="1:8" ht="33.75" x14ac:dyDescent="0.2">
      <c r="A176" s="52" t="s">
        <v>281</v>
      </c>
      <c r="B176" s="46">
        <v>5</v>
      </c>
      <c r="C176" s="46">
        <v>2</v>
      </c>
      <c r="D176" s="47" t="s">
        <v>282</v>
      </c>
      <c r="E176" s="48"/>
      <c r="F176" s="171">
        <f>F177</f>
        <v>5408</v>
      </c>
      <c r="G176" s="171">
        <f t="shared" ref="G176:H177" si="63">G177</f>
        <v>0</v>
      </c>
      <c r="H176" s="49">
        <f t="shared" si="63"/>
        <v>5408</v>
      </c>
    </row>
    <row r="177" spans="1:8" ht="22.5" x14ac:dyDescent="0.2">
      <c r="A177" s="44" t="s">
        <v>71</v>
      </c>
      <c r="B177" s="46">
        <v>5</v>
      </c>
      <c r="C177" s="46">
        <v>2</v>
      </c>
      <c r="D177" s="47" t="s">
        <v>282</v>
      </c>
      <c r="E177" s="48">
        <v>200</v>
      </c>
      <c r="F177" s="171">
        <f>F178</f>
        <v>5408</v>
      </c>
      <c r="G177" s="171">
        <f t="shared" si="63"/>
        <v>0</v>
      </c>
      <c r="H177" s="49">
        <f t="shared" si="63"/>
        <v>5408</v>
      </c>
    </row>
    <row r="178" spans="1:8" ht="22.5" x14ac:dyDescent="0.2">
      <c r="A178" s="44" t="s">
        <v>44</v>
      </c>
      <c r="B178" s="46">
        <v>5</v>
      </c>
      <c r="C178" s="46">
        <v>2</v>
      </c>
      <c r="D178" s="47" t="s">
        <v>282</v>
      </c>
      <c r="E178" s="48">
        <v>240</v>
      </c>
      <c r="F178" s="171">
        <v>5408</v>
      </c>
      <c r="G178" s="171">
        <v>0</v>
      </c>
      <c r="H178" s="49">
        <f>F178+G178</f>
        <v>5408</v>
      </c>
    </row>
    <row r="179" spans="1:8" ht="33.75" x14ac:dyDescent="0.2">
      <c r="A179" s="52" t="s">
        <v>158</v>
      </c>
      <c r="B179" s="46">
        <v>5</v>
      </c>
      <c r="C179" s="46">
        <v>2</v>
      </c>
      <c r="D179" s="47" t="s">
        <v>230</v>
      </c>
      <c r="E179" s="48"/>
      <c r="F179" s="175">
        <f>F180</f>
        <v>8112</v>
      </c>
      <c r="G179" s="175">
        <f t="shared" ref="G179:H180" si="64">G180</f>
        <v>0</v>
      </c>
      <c r="H179" s="86">
        <f t="shared" si="64"/>
        <v>8112</v>
      </c>
    </row>
    <row r="180" spans="1:8" ht="22.5" x14ac:dyDescent="0.2">
      <c r="A180" s="44" t="s">
        <v>71</v>
      </c>
      <c r="B180" s="46">
        <v>5</v>
      </c>
      <c r="C180" s="46">
        <v>2</v>
      </c>
      <c r="D180" s="47" t="s">
        <v>230</v>
      </c>
      <c r="E180" s="48">
        <v>200</v>
      </c>
      <c r="F180" s="175">
        <f>F181</f>
        <v>8112</v>
      </c>
      <c r="G180" s="175">
        <f t="shared" si="64"/>
        <v>0</v>
      </c>
      <c r="H180" s="86">
        <f t="shared" si="64"/>
        <v>8112</v>
      </c>
    </row>
    <row r="181" spans="1:8" ht="22.5" x14ac:dyDescent="0.2">
      <c r="A181" s="44" t="s">
        <v>44</v>
      </c>
      <c r="B181" s="46">
        <v>5</v>
      </c>
      <c r="C181" s="46">
        <v>2</v>
      </c>
      <c r="D181" s="47" t="s">
        <v>230</v>
      </c>
      <c r="E181" s="48">
        <v>240</v>
      </c>
      <c r="F181" s="175">
        <v>8112</v>
      </c>
      <c r="G181" s="175">
        <v>0</v>
      </c>
      <c r="H181" s="86">
        <f>F181+G181</f>
        <v>8112</v>
      </c>
    </row>
    <row r="182" spans="1:8" ht="36" customHeight="1" x14ac:dyDescent="0.2">
      <c r="A182" s="52" t="s">
        <v>294</v>
      </c>
      <c r="B182" s="46">
        <v>5</v>
      </c>
      <c r="C182" s="46">
        <v>2</v>
      </c>
      <c r="D182" s="47" t="s">
        <v>258</v>
      </c>
      <c r="E182" s="48"/>
      <c r="F182" s="175">
        <f>F183</f>
        <v>1502.2</v>
      </c>
      <c r="G182" s="175">
        <f t="shared" ref="G182:H183" si="65">G183</f>
        <v>0</v>
      </c>
      <c r="H182" s="86">
        <f t="shared" si="65"/>
        <v>1502.2</v>
      </c>
    </row>
    <row r="183" spans="1:8" ht="22.5" x14ac:dyDescent="0.2">
      <c r="A183" s="44" t="s">
        <v>71</v>
      </c>
      <c r="B183" s="46">
        <v>5</v>
      </c>
      <c r="C183" s="46">
        <v>2</v>
      </c>
      <c r="D183" s="47" t="s">
        <v>258</v>
      </c>
      <c r="E183" s="48">
        <v>200</v>
      </c>
      <c r="F183" s="175">
        <f>F184</f>
        <v>1502.2</v>
      </c>
      <c r="G183" s="175">
        <f t="shared" si="65"/>
        <v>0</v>
      </c>
      <c r="H183" s="86">
        <f t="shared" si="65"/>
        <v>1502.2</v>
      </c>
    </row>
    <row r="184" spans="1:8" ht="22.5" x14ac:dyDescent="0.2">
      <c r="A184" s="44" t="s">
        <v>44</v>
      </c>
      <c r="B184" s="46">
        <v>5</v>
      </c>
      <c r="C184" s="46">
        <v>2</v>
      </c>
      <c r="D184" s="47" t="s">
        <v>258</v>
      </c>
      <c r="E184" s="48">
        <v>240</v>
      </c>
      <c r="F184" s="175">
        <v>1502.2</v>
      </c>
      <c r="G184" s="175">
        <v>0</v>
      </c>
      <c r="H184" s="86">
        <f>F184+G184</f>
        <v>1502.2</v>
      </c>
    </row>
    <row r="185" spans="1:8" ht="22.5" x14ac:dyDescent="0.2">
      <c r="A185" s="52" t="s">
        <v>250</v>
      </c>
      <c r="B185" s="46">
        <v>5</v>
      </c>
      <c r="C185" s="46">
        <v>2</v>
      </c>
      <c r="D185" s="47" t="s">
        <v>231</v>
      </c>
      <c r="E185" s="48" t="s">
        <v>42</v>
      </c>
      <c r="F185" s="171">
        <f>F186</f>
        <v>150</v>
      </c>
      <c r="G185" s="171">
        <f t="shared" ref="G185:H185" si="66">G186</f>
        <v>0</v>
      </c>
      <c r="H185" s="49">
        <f t="shared" si="66"/>
        <v>150</v>
      </c>
    </row>
    <row r="186" spans="1:8" x14ac:dyDescent="0.2">
      <c r="A186" s="44" t="s">
        <v>155</v>
      </c>
      <c r="B186" s="46">
        <v>5</v>
      </c>
      <c r="C186" s="46">
        <v>2</v>
      </c>
      <c r="D186" s="47" t="s">
        <v>232</v>
      </c>
      <c r="E186" s="48"/>
      <c r="F186" s="177">
        <f t="shared" ref="F186:H187" si="67">F187</f>
        <v>150</v>
      </c>
      <c r="G186" s="177">
        <f t="shared" si="67"/>
        <v>0</v>
      </c>
      <c r="H186" s="53">
        <f t="shared" si="67"/>
        <v>150</v>
      </c>
    </row>
    <row r="187" spans="1:8" ht="22.5" x14ac:dyDescent="0.2">
      <c r="A187" s="44" t="s">
        <v>71</v>
      </c>
      <c r="B187" s="46">
        <v>5</v>
      </c>
      <c r="C187" s="46">
        <v>2</v>
      </c>
      <c r="D187" s="47" t="s">
        <v>232</v>
      </c>
      <c r="E187" s="48" t="s">
        <v>43</v>
      </c>
      <c r="F187" s="177">
        <f t="shared" si="67"/>
        <v>150</v>
      </c>
      <c r="G187" s="177">
        <f t="shared" si="67"/>
        <v>0</v>
      </c>
      <c r="H187" s="53">
        <f t="shared" si="67"/>
        <v>150</v>
      </c>
    </row>
    <row r="188" spans="1:8" ht="22.5" x14ac:dyDescent="0.2">
      <c r="A188" s="44" t="s">
        <v>44</v>
      </c>
      <c r="B188" s="46">
        <v>5</v>
      </c>
      <c r="C188" s="46">
        <v>2</v>
      </c>
      <c r="D188" s="47" t="s">
        <v>232</v>
      </c>
      <c r="E188" s="48" t="s">
        <v>45</v>
      </c>
      <c r="F188" s="177">
        <v>150</v>
      </c>
      <c r="G188" s="177">
        <v>0</v>
      </c>
      <c r="H188" s="53">
        <f>F188+G188</f>
        <v>150</v>
      </c>
    </row>
    <row r="189" spans="1:8" x14ac:dyDescent="0.2">
      <c r="A189" s="70" t="s">
        <v>17</v>
      </c>
      <c r="B189" s="114">
        <v>5</v>
      </c>
      <c r="C189" s="114">
        <v>3</v>
      </c>
      <c r="D189" s="71" t="s">
        <v>42</v>
      </c>
      <c r="E189" s="72" t="s">
        <v>42</v>
      </c>
      <c r="F189" s="169">
        <f>F190</f>
        <v>482.7</v>
      </c>
      <c r="G189" s="169">
        <f t="shared" ref="G189:H190" si="68">G190</f>
        <v>1275</v>
      </c>
      <c r="H189" s="62">
        <f t="shared" si="68"/>
        <v>1757.7</v>
      </c>
    </row>
    <row r="190" spans="1:8" ht="22.5" x14ac:dyDescent="0.2">
      <c r="A190" s="138" t="s">
        <v>277</v>
      </c>
      <c r="B190" s="101">
        <v>5</v>
      </c>
      <c r="C190" s="101">
        <v>3</v>
      </c>
      <c r="D190" s="102" t="s">
        <v>117</v>
      </c>
      <c r="E190" s="103" t="s">
        <v>42</v>
      </c>
      <c r="F190" s="170">
        <f>F191</f>
        <v>482.7</v>
      </c>
      <c r="G190" s="170">
        <f t="shared" si="68"/>
        <v>1275</v>
      </c>
      <c r="H190" s="123">
        <f t="shared" si="68"/>
        <v>1757.7</v>
      </c>
    </row>
    <row r="191" spans="1:8" x14ac:dyDescent="0.2">
      <c r="A191" s="52" t="s">
        <v>214</v>
      </c>
      <c r="B191" s="101">
        <v>5</v>
      </c>
      <c r="C191" s="101">
        <v>3</v>
      </c>
      <c r="D191" s="102" t="s">
        <v>170</v>
      </c>
      <c r="E191" s="103"/>
      <c r="F191" s="170">
        <f>F192+F196+F200</f>
        <v>482.7</v>
      </c>
      <c r="G191" s="170">
        <f t="shared" ref="G191:H191" si="69">G192+G196+G200</f>
        <v>1275</v>
      </c>
      <c r="H191" s="123">
        <f t="shared" si="69"/>
        <v>1757.7</v>
      </c>
    </row>
    <row r="192" spans="1:8" ht="22.5" x14ac:dyDescent="0.2">
      <c r="A192" s="52" t="s">
        <v>245</v>
      </c>
      <c r="B192" s="46">
        <v>5</v>
      </c>
      <c r="C192" s="46">
        <v>3</v>
      </c>
      <c r="D192" s="47" t="s">
        <v>171</v>
      </c>
      <c r="E192" s="48"/>
      <c r="F192" s="171">
        <f>F193</f>
        <v>50</v>
      </c>
      <c r="G192" s="171">
        <f t="shared" ref="G192:H193" si="70">G193</f>
        <v>675</v>
      </c>
      <c r="H192" s="49">
        <f t="shared" si="70"/>
        <v>725</v>
      </c>
    </row>
    <row r="193" spans="1:8" x14ac:dyDescent="0.2">
      <c r="A193" s="44" t="s">
        <v>155</v>
      </c>
      <c r="B193" s="46">
        <v>5</v>
      </c>
      <c r="C193" s="46">
        <v>3</v>
      </c>
      <c r="D193" s="47" t="s">
        <v>172</v>
      </c>
      <c r="E193" s="48"/>
      <c r="F193" s="171">
        <f>F194</f>
        <v>50</v>
      </c>
      <c r="G193" s="171">
        <f t="shared" si="70"/>
        <v>675</v>
      </c>
      <c r="H193" s="49">
        <f t="shared" si="70"/>
        <v>725</v>
      </c>
    </row>
    <row r="194" spans="1:8" ht="22.5" x14ac:dyDescent="0.2">
      <c r="A194" s="44" t="s">
        <v>71</v>
      </c>
      <c r="B194" s="46">
        <v>5</v>
      </c>
      <c r="C194" s="46">
        <v>3</v>
      </c>
      <c r="D194" s="47" t="s">
        <v>172</v>
      </c>
      <c r="E194" s="48">
        <v>200</v>
      </c>
      <c r="F194" s="171">
        <f t="shared" ref="F194:H194" si="71">F195</f>
        <v>50</v>
      </c>
      <c r="G194" s="171">
        <f t="shared" si="71"/>
        <v>675</v>
      </c>
      <c r="H194" s="49">
        <f t="shared" si="71"/>
        <v>725</v>
      </c>
    </row>
    <row r="195" spans="1:8" ht="22.5" x14ac:dyDescent="0.2">
      <c r="A195" s="44" t="s">
        <v>44</v>
      </c>
      <c r="B195" s="46">
        <v>5</v>
      </c>
      <c r="C195" s="46">
        <v>3</v>
      </c>
      <c r="D195" s="47" t="s">
        <v>172</v>
      </c>
      <c r="E195" s="48">
        <v>240</v>
      </c>
      <c r="F195" s="171">
        <v>50</v>
      </c>
      <c r="G195" s="171">
        <v>675</v>
      </c>
      <c r="H195" s="49">
        <f>F195+G195</f>
        <v>725</v>
      </c>
    </row>
    <row r="196" spans="1:8" ht="33.75" x14ac:dyDescent="0.2">
      <c r="A196" s="44" t="s">
        <v>246</v>
      </c>
      <c r="B196" s="46">
        <v>5</v>
      </c>
      <c r="C196" s="46">
        <v>3</v>
      </c>
      <c r="D196" s="47" t="s">
        <v>173</v>
      </c>
      <c r="E196" s="48"/>
      <c r="F196" s="171">
        <f t="shared" ref="F196:H198" si="72">F197</f>
        <v>432.7</v>
      </c>
      <c r="G196" s="171">
        <f t="shared" si="72"/>
        <v>600</v>
      </c>
      <c r="H196" s="49">
        <f t="shared" si="72"/>
        <v>1032.7</v>
      </c>
    </row>
    <row r="197" spans="1:8" x14ac:dyDescent="0.2">
      <c r="A197" s="44" t="s">
        <v>155</v>
      </c>
      <c r="B197" s="46">
        <v>5</v>
      </c>
      <c r="C197" s="46">
        <v>3</v>
      </c>
      <c r="D197" s="47" t="s">
        <v>174</v>
      </c>
      <c r="E197" s="48"/>
      <c r="F197" s="171">
        <f t="shared" si="72"/>
        <v>432.7</v>
      </c>
      <c r="G197" s="171">
        <f t="shared" si="72"/>
        <v>600</v>
      </c>
      <c r="H197" s="49">
        <f t="shared" si="72"/>
        <v>1032.7</v>
      </c>
    </row>
    <row r="198" spans="1:8" ht="39.75" customHeight="1" x14ac:dyDescent="0.2">
      <c r="A198" s="44" t="s">
        <v>71</v>
      </c>
      <c r="B198" s="46">
        <v>5</v>
      </c>
      <c r="C198" s="46">
        <v>3</v>
      </c>
      <c r="D198" s="47" t="s">
        <v>174</v>
      </c>
      <c r="E198" s="48" t="s">
        <v>43</v>
      </c>
      <c r="F198" s="171">
        <f t="shared" si="72"/>
        <v>432.7</v>
      </c>
      <c r="G198" s="171">
        <f t="shared" si="72"/>
        <v>600</v>
      </c>
      <c r="H198" s="49">
        <f t="shared" si="72"/>
        <v>1032.7</v>
      </c>
    </row>
    <row r="199" spans="1:8" ht="22.5" x14ac:dyDescent="0.2">
      <c r="A199" s="44" t="s">
        <v>44</v>
      </c>
      <c r="B199" s="46">
        <v>5</v>
      </c>
      <c r="C199" s="46">
        <v>3</v>
      </c>
      <c r="D199" s="47" t="s">
        <v>174</v>
      </c>
      <c r="E199" s="48" t="s">
        <v>45</v>
      </c>
      <c r="F199" s="171">
        <f>502.7-70</f>
        <v>432.7</v>
      </c>
      <c r="G199" s="171">
        <v>600</v>
      </c>
      <c r="H199" s="49">
        <f>F199+G199</f>
        <v>1032.7</v>
      </c>
    </row>
    <row r="200" spans="1:8" ht="33.75" x14ac:dyDescent="0.2">
      <c r="A200" s="44" t="s">
        <v>247</v>
      </c>
      <c r="B200" s="46">
        <v>5</v>
      </c>
      <c r="C200" s="46">
        <v>3</v>
      </c>
      <c r="D200" s="47" t="s">
        <v>233</v>
      </c>
      <c r="E200" s="48"/>
      <c r="F200" s="171">
        <f t="shared" ref="F200:H202" si="73">F201</f>
        <v>0</v>
      </c>
      <c r="G200" s="171">
        <f t="shared" si="73"/>
        <v>0</v>
      </c>
      <c r="H200" s="49">
        <f t="shared" si="73"/>
        <v>0</v>
      </c>
    </row>
    <row r="201" spans="1:8" x14ac:dyDescent="0.2">
      <c r="A201" s="44" t="s">
        <v>155</v>
      </c>
      <c r="B201" s="46">
        <v>5</v>
      </c>
      <c r="C201" s="46">
        <v>3</v>
      </c>
      <c r="D201" s="47" t="s">
        <v>234</v>
      </c>
      <c r="E201" s="48"/>
      <c r="F201" s="171">
        <f t="shared" si="73"/>
        <v>0</v>
      </c>
      <c r="G201" s="171">
        <f t="shared" si="73"/>
        <v>0</v>
      </c>
      <c r="H201" s="49">
        <f t="shared" si="73"/>
        <v>0</v>
      </c>
    </row>
    <row r="202" spans="1:8" ht="22.5" x14ac:dyDescent="0.2">
      <c r="A202" s="44" t="s">
        <v>71</v>
      </c>
      <c r="B202" s="46">
        <v>5</v>
      </c>
      <c r="C202" s="46">
        <v>3</v>
      </c>
      <c r="D202" s="47" t="s">
        <v>234</v>
      </c>
      <c r="E202" s="48" t="s">
        <v>43</v>
      </c>
      <c r="F202" s="171">
        <f t="shared" si="73"/>
        <v>0</v>
      </c>
      <c r="G202" s="171">
        <f t="shared" si="73"/>
        <v>0</v>
      </c>
      <c r="H202" s="49">
        <f t="shared" si="73"/>
        <v>0</v>
      </c>
    </row>
    <row r="203" spans="1:8" ht="22.5" x14ac:dyDescent="0.2">
      <c r="A203" s="44" t="s">
        <v>44</v>
      </c>
      <c r="B203" s="46">
        <v>5</v>
      </c>
      <c r="C203" s="46">
        <v>3</v>
      </c>
      <c r="D203" s="47" t="s">
        <v>234</v>
      </c>
      <c r="E203" s="48" t="s">
        <v>45</v>
      </c>
      <c r="F203" s="171">
        <v>0</v>
      </c>
      <c r="G203" s="171">
        <v>0</v>
      </c>
      <c r="H203" s="49">
        <f>F203+G203</f>
        <v>0</v>
      </c>
    </row>
    <row r="204" spans="1:8" x14ac:dyDescent="0.2">
      <c r="A204" s="134" t="s">
        <v>125</v>
      </c>
      <c r="B204" s="127">
        <v>6</v>
      </c>
      <c r="C204" s="127"/>
      <c r="D204" s="128"/>
      <c r="E204" s="129"/>
      <c r="F204" s="168">
        <f t="shared" ref="F204:H210" si="74">F205</f>
        <v>8</v>
      </c>
      <c r="G204" s="168">
        <f t="shared" si="74"/>
        <v>0</v>
      </c>
      <c r="H204" s="130">
        <f t="shared" si="74"/>
        <v>8</v>
      </c>
    </row>
    <row r="205" spans="1:8" x14ac:dyDescent="0.2">
      <c r="A205" s="73" t="s">
        <v>126</v>
      </c>
      <c r="B205" s="114">
        <v>6</v>
      </c>
      <c r="C205" s="114">
        <v>5</v>
      </c>
      <c r="D205" s="71"/>
      <c r="E205" s="72"/>
      <c r="F205" s="169">
        <f t="shared" si="74"/>
        <v>8</v>
      </c>
      <c r="G205" s="169">
        <f t="shared" si="74"/>
        <v>0</v>
      </c>
      <c r="H205" s="62">
        <f t="shared" si="74"/>
        <v>8</v>
      </c>
    </row>
    <row r="206" spans="1:8" ht="22.5" x14ac:dyDescent="0.2">
      <c r="A206" s="122" t="s">
        <v>278</v>
      </c>
      <c r="B206" s="101">
        <v>6</v>
      </c>
      <c r="C206" s="101">
        <v>5</v>
      </c>
      <c r="D206" s="102" t="s">
        <v>124</v>
      </c>
      <c r="E206" s="103"/>
      <c r="F206" s="170">
        <f>F207</f>
        <v>8</v>
      </c>
      <c r="G206" s="170">
        <f t="shared" si="74"/>
        <v>0</v>
      </c>
      <c r="H206" s="123">
        <f t="shared" si="74"/>
        <v>8</v>
      </c>
    </row>
    <row r="207" spans="1:8" x14ac:dyDescent="0.2">
      <c r="A207" s="52" t="s">
        <v>214</v>
      </c>
      <c r="B207" s="101">
        <v>6</v>
      </c>
      <c r="C207" s="101">
        <v>5</v>
      </c>
      <c r="D207" s="102" t="s">
        <v>235</v>
      </c>
      <c r="E207" s="103"/>
      <c r="F207" s="170">
        <f>F208</f>
        <v>8</v>
      </c>
      <c r="G207" s="170">
        <f t="shared" si="74"/>
        <v>0</v>
      </c>
      <c r="H207" s="123">
        <f t="shared" si="74"/>
        <v>8</v>
      </c>
    </row>
    <row r="208" spans="1:8" ht="33.75" x14ac:dyDescent="0.2">
      <c r="A208" s="51" t="s">
        <v>253</v>
      </c>
      <c r="B208" s="46">
        <v>6</v>
      </c>
      <c r="C208" s="46">
        <v>5</v>
      </c>
      <c r="D208" s="47" t="s">
        <v>236</v>
      </c>
      <c r="E208" s="48"/>
      <c r="F208" s="171">
        <f t="shared" si="74"/>
        <v>8</v>
      </c>
      <c r="G208" s="171">
        <f t="shared" si="74"/>
        <v>0</v>
      </c>
      <c r="H208" s="49">
        <f t="shared" si="74"/>
        <v>8</v>
      </c>
    </row>
    <row r="209" spans="1:8" x14ac:dyDescent="0.2">
      <c r="A209" s="44" t="s">
        <v>155</v>
      </c>
      <c r="B209" s="46">
        <v>6</v>
      </c>
      <c r="C209" s="46">
        <v>5</v>
      </c>
      <c r="D209" s="47" t="s">
        <v>237</v>
      </c>
      <c r="E209" s="48"/>
      <c r="F209" s="171">
        <f t="shared" si="74"/>
        <v>8</v>
      </c>
      <c r="G209" s="171">
        <f t="shared" si="74"/>
        <v>0</v>
      </c>
      <c r="H209" s="49">
        <f t="shared" si="74"/>
        <v>8</v>
      </c>
    </row>
    <row r="210" spans="1:8" ht="22.5" x14ac:dyDescent="0.2">
      <c r="A210" s="44" t="s">
        <v>71</v>
      </c>
      <c r="B210" s="46">
        <v>6</v>
      </c>
      <c r="C210" s="46">
        <v>5</v>
      </c>
      <c r="D210" s="47" t="s">
        <v>237</v>
      </c>
      <c r="E210" s="48">
        <v>200</v>
      </c>
      <c r="F210" s="171">
        <f t="shared" si="74"/>
        <v>8</v>
      </c>
      <c r="G210" s="171">
        <f t="shared" si="74"/>
        <v>0</v>
      </c>
      <c r="H210" s="49">
        <f t="shared" si="74"/>
        <v>8</v>
      </c>
    </row>
    <row r="211" spans="1:8" ht="22.5" x14ac:dyDescent="0.2">
      <c r="A211" s="44" t="s">
        <v>44</v>
      </c>
      <c r="B211" s="46">
        <v>6</v>
      </c>
      <c r="C211" s="46">
        <v>5</v>
      </c>
      <c r="D211" s="47" t="s">
        <v>237</v>
      </c>
      <c r="E211" s="48">
        <v>240</v>
      </c>
      <c r="F211" s="171">
        <v>8</v>
      </c>
      <c r="G211" s="171">
        <v>0</v>
      </c>
      <c r="H211" s="49">
        <f>F211+G211</f>
        <v>8</v>
      </c>
    </row>
    <row r="212" spans="1:8" x14ac:dyDescent="0.2">
      <c r="A212" s="125" t="s">
        <v>32</v>
      </c>
      <c r="B212" s="127">
        <v>8</v>
      </c>
      <c r="C212" s="127">
        <v>0</v>
      </c>
      <c r="D212" s="128" t="s">
        <v>42</v>
      </c>
      <c r="E212" s="129"/>
      <c r="F212" s="168">
        <f>F213</f>
        <v>1803.3</v>
      </c>
      <c r="G212" s="168">
        <f t="shared" ref="G212:H213" si="75">G213</f>
        <v>2160</v>
      </c>
      <c r="H212" s="130">
        <f t="shared" si="75"/>
        <v>3963.3</v>
      </c>
    </row>
    <row r="213" spans="1:8" x14ac:dyDescent="0.2">
      <c r="A213" s="70" t="s">
        <v>18</v>
      </c>
      <c r="B213" s="114">
        <v>8</v>
      </c>
      <c r="C213" s="114">
        <v>1</v>
      </c>
      <c r="D213" s="71" t="s">
        <v>42</v>
      </c>
      <c r="E213" s="72"/>
      <c r="F213" s="169">
        <f>F214</f>
        <v>1803.3</v>
      </c>
      <c r="G213" s="169">
        <f t="shared" si="75"/>
        <v>2160</v>
      </c>
      <c r="H213" s="62">
        <f t="shared" si="75"/>
        <v>3963.3</v>
      </c>
    </row>
    <row r="214" spans="1:8" ht="33.75" x14ac:dyDescent="0.2">
      <c r="A214" s="138" t="s">
        <v>279</v>
      </c>
      <c r="B214" s="101">
        <v>8</v>
      </c>
      <c r="C214" s="101">
        <v>1</v>
      </c>
      <c r="D214" s="102" t="s">
        <v>118</v>
      </c>
      <c r="E214" s="103"/>
      <c r="F214" s="170">
        <f>F215+F223</f>
        <v>1803.3</v>
      </c>
      <c r="G214" s="170">
        <f t="shared" ref="G214:H214" si="76">G215+G223</f>
        <v>2160</v>
      </c>
      <c r="H214" s="123">
        <f t="shared" si="76"/>
        <v>3963.3</v>
      </c>
    </row>
    <row r="215" spans="1:8" ht="33.75" x14ac:dyDescent="0.2">
      <c r="A215" s="143" t="s">
        <v>175</v>
      </c>
      <c r="B215" s="107">
        <v>8</v>
      </c>
      <c r="C215" s="107">
        <v>1</v>
      </c>
      <c r="D215" s="108" t="s">
        <v>119</v>
      </c>
      <c r="E215" s="109" t="s">
        <v>42</v>
      </c>
      <c r="F215" s="183">
        <f>F216</f>
        <v>30</v>
      </c>
      <c r="G215" s="183">
        <f t="shared" ref="G215:H215" si="77">G216</f>
        <v>0</v>
      </c>
      <c r="H215" s="144">
        <f t="shared" si="77"/>
        <v>30</v>
      </c>
    </row>
    <row r="216" spans="1:8" ht="26.25" customHeight="1" x14ac:dyDescent="0.2">
      <c r="A216" s="52" t="s">
        <v>176</v>
      </c>
      <c r="B216" s="46">
        <v>8</v>
      </c>
      <c r="C216" s="46">
        <v>1</v>
      </c>
      <c r="D216" s="47" t="s">
        <v>120</v>
      </c>
      <c r="E216" s="48"/>
      <c r="F216" s="171">
        <f>F217+F220</f>
        <v>30</v>
      </c>
      <c r="G216" s="171">
        <f t="shared" ref="G216:H216" si="78">G217+G220</f>
        <v>0</v>
      </c>
      <c r="H216" s="49">
        <f t="shared" si="78"/>
        <v>30</v>
      </c>
    </row>
    <row r="217" spans="1:8" ht="26.25" customHeight="1" x14ac:dyDescent="0.2">
      <c r="A217" s="44" t="s">
        <v>127</v>
      </c>
      <c r="B217" s="46">
        <v>8</v>
      </c>
      <c r="C217" s="46">
        <v>1</v>
      </c>
      <c r="D217" s="59" t="s">
        <v>128</v>
      </c>
      <c r="E217" s="48"/>
      <c r="F217" s="177">
        <f>F218</f>
        <v>28.5</v>
      </c>
      <c r="G217" s="177">
        <f t="shared" ref="G217:H218" si="79">G218</f>
        <v>0</v>
      </c>
      <c r="H217" s="53">
        <f t="shared" si="79"/>
        <v>28.5</v>
      </c>
    </row>
    <row r="218" spans="1:8" ht="26.25" customHeight="1" x14ac:dyDescent="0.2">
      <c r="A218" s="44" t="s">
        <v>71</v>
      </c>
      <c r="B218" s="46">
        <v>8</v>
      </c>
      <c r="C218" s="46">
        <v>1</v>
      </c>
      <c r="D218" s="59" t="s">
        <v>128</v>
      </c>
      <c r="E218" s="48">
        <v>200</v>
      </c>
      <c r="F218" s="177">
        <f>F219</f>
        <v>28.5</v>
      </c>
      <c r="G218" s="177">
        <f t="shared" si="79"/>
        <v>0</v>
      </c>
      <c r="H218" s="53">
        <f t="shared" si="79"/>
        <v>28.5</v>
      </c>
    </row>
    <row r="219" spans="1:8" ht="26.25" customHeight="1" x14ac:dyDescent="0.2">
      <c r="A219" s="44" t="s">
        <v>44</v>
      </c>
      <c r="B219" s="46">
        <v>8</v>
      </c>
      <c r="C219" s="46">
        <v>1</v>
      </c>
      <c r="D219" s="59" t="s">
        <v>128</v>
      </c>
      <c r="E219" s="48">
        <v>240</v>
      </c>
      <c r="F219" s="177">
        <v>28.5</v>
      </c>
      <c r="G219" s="177">
        <v>0</v>
      </c>
      <c r="H219" s="53">
        <f>F219+G219</f>
        <v>28.5</v>
      </c>
    </row>
    <row r="220" spans="1:8" ht="26.25" customHeight="1" x14ac:dyDescent="0.2">
      <c r="A220" s="44" t="s">
        <v>292</v>
      </c>
      <c r="B220" s="46">
        <v>8</v>
      </c>
      <c r="C220" s="46">
        <v>1</v>
      </c>
      <c r="D220" s="59" t="s">
        <v>129</v>
      </c>
      <c r="E220" s="48"/>
      <c r="F220" s="171">
        <f>F221</f>
        <v>1.5</v>
      </c>
      <c r="G220" s="171">
        <f t="shared" ref="G220:H221" si="80">G221</f>
        <v>0</v>
      </c>
      <c r="H220" s="49">
        <f t="shared" si="80"/>
        <v>1.5</v>
      </c>
    </row>
    <row r="221" spans="1:8" ht="26.25" customHeight="1" x14ac:dyDescent="0.2">
      <c r="A221" s="44" t="s">
        <v>71</v>
      </c>
      <c r="B221" s="46">
        <v>8</v>
      </c>
      <c r="C221" s="46">
        <v>1</v>
      </c>
      <c r="D221" s="59" t="s">
        <v>129</v>
      </c>
      <c r="E221" s="48">
        <v>200</v>
      </c>
      <c r="F221" s="177">
        <f>F222</f>
        <v>1.5</v>
      </c>
      <c r="G221" s="177">
        <f t="shared" si="80"/>
        <v>0</v>
      </c>
      <c r="H221" s="53">
        <f t="shared" si="80"/>
        <v>1.5</v>
      </c>
    </row>
    <row r="222" spans="1:8" ht="26.25" customHeight="1" x14ac:dyDescent="0.2">
      <c r="A222" s="44" t="s">
        <v>44</v>
      </c>
      <c r="B222" s="46">
        <v>8</v>
      </c>
      <c r="C222" s="46">
        <v>1</v>
      </c>
      <c r="D222" s="59" t="s">
        <v>129</v>
      </c>
      <c r="E222" s="48">
        <v>240</v>
      </c>
      <c r="F222" s="177">
        <v>1.5</v>
      </c>
      <c r="G222" s="177">
        <v>0</v>
      </c>
      <c r="H222" s="53">
        <f>F222+G222</f>
        <v>1.5</v>
      </c>
    </row>
    <row r="223" spans="1:8" ht="30" customHeight="1" x14ac:dyDescent="0.2">
      <c r="A223" s="105" t="s">
        <v>214</v>
      </c>
      <c r="B223" s="107">
        <v>8</v>
      </c>
      <c r="C223" s="107">
        <v>1</v>
      </c>
      <c r="D223" s="145">
        <v>7840000000</v>
      </c>
      <c r="E223" s="109"/>
      <c r="F223" s="184">
        <f>F224+F229</f>
        <v>1773.3</v>
      </c>
      <c r="G223" s="184">
        <f t="shared" ref="G223:H223" si="81">G224+G229</f>
        <v>2160</v>
      </c>
      <c r="H223" s="110">
        <f t="shared" si="81"/>
        <v>3933.3</v>
      </c>
    </row>
    <row r="224" spans="1:8" ht="30" customHeight="1" x14ac:dyDescent="0.2">
      <c r="A224" s="44" t="s">
        <v>177</v>
      </c>
      <c r="B224" s="46">
        <v>8</v>
      </c>
      <c r="C224" s="46">
        <v>1</v>
      </c>
      <c r="D224" s="59">
        <v>7841100000</v>
      </c>
      <c r="E224" s="48"/>
      <c r="F224" s="178">
        <f>F225+F227</f>
        <v>1623.3</v>
      </c>
      <c r="G224" s="178">
        <f t="shared" ref="G224:H224" si="82">G225+G227</f>
        <v>10</v>
      </c>
      <c r="H224" s="87">
        <f t="shared" si="82"/>
        <v>1633.3</v>
      </c>
    </row>
    <row r="225" spans="1:8" ht="55.5" customHeight="1" x14ac:dyDescent="0.2">
      <c r="A225" s="44" t="s">
        <v>46</v>
      </c>
      <c r="B225" s="46">
        <v>8</v>
      </c>
      <c r="C225" s="46">
        <v>1</v>
      </c>
      <c r="D225" s="47" t="s">
        <v>178</v>
      </c>
      <c r="E225" s="48" t="s">
        <v>47</v>
      </c>
      <c r="F225" s="177">
        <f>F226</f>
        <v>1217</v>
      </c>
      <c r="G225" s="177">
        <f t="shared" ref="G225:H225" si="83">G226</f>
        <v>0</v>
      </c>
      <c r="H225" s="53">
        <f t="shared" si="83"/>
        <v>1217</v>
      </c>
    </row>
    <row r="226" spans="1:8" x14ac:dyDescent="0.2">
      <c r="A226" s="44" t="s">
        <v>48</v>
      </c>
      <c r="B226" s="46">
        <v>8</v>
      </c>
      <c r="C226" s="46">
        <v>1</v>
      </c>
      <c r="D226" s="47" t="s">
        <v>178</v>
      </c>
      <c r="E226" s="48" t="s">
        <v>49</v>
      </c>
      <c r="F226" s="177">
        <v>1217</v>
      </c>
      <c r="G226" s="177">
        <v>0</v>
      </c>
      <c r="H226" s="53">
        <f>F226+G226</f>
        <v>1217</v>
      </c>
    </row>
    <row r="227" spans="1:8" ht="22.5" x14ac:dyDescent="0.2">
      <c r="A227" s="44" t="s">
        <v>71</v>
      </c>
      <c r="B227" s="46">
        <v>8</v>
      </c>
      <c r="C227" s="46">
        <v>1</v>
      </c>
      <c r="D227" s="47" t="s">
        <v>178</v>
      </c>
      <c r="E227" s="48" t="s">
        <v>43</v>
      </c>
      <c r="F227" s="171">
        <f>F228</f>
        <v>406.3</v>
      </c>
      <c r="G227" s="171">
        <f t="shared" ref="G227:H227" si="84">G228</f>
        <v>10</v>
      </c>
      <c r="H227" s="49">
        <f t="shared" si="84"/>
        <v>416.3</v>
      </c>
    </row>
    <row r="228" spans="1:8" ht="22.5" x14ac:dyDescent="0.2">
      <c r="A228" s="44" t="s">
        <v>44</v>
      </c>
      <c r="B228" s="46">
        <v>8</v>
      </c>
      <c r="C228" s="46">
        <v>1</v>
      </c>
      <c r="D228" s="47" t="s">
        <v>178</v>
      </c>
      <c r="E228" s="48" t="s">
        <v>45</v>
      </c>
      <c r="F228" s="171">
        <v>406.3</v>
      </c>
      <c r="G228" s="171">
        <v>10</v>
      </c>
      <c r="H228" s="49">
        <f>F228+G228</f>
        <v>416.3</v>
      </c>
    </row>
    <row r="229" spans="1:8" ht="22.5" x14ac:dyDescent="0.2">
      <c r="A229" s="52" t="s">
        <v>180</v>
      </c>
      <c r="B229" s="46">
        <v>8</v>
      </c>
      <c r="C229" s="46">
        <v>1</v>
      </c>
      <c r="D229" s="47" t="s">
        <v>179</v>
      </c>
      <c r="E229" s="48" t="s">
        <v>42</v>
      </c>
      <c r="F229" s="177">
        <f t="shared" ref="F229:H231" si="85">F230</f>
        <v>150</v>
      </c>
      <c r="G229" s="177">
        <f t="shared" si="85"/>
        <v>2150</v>
      </c>
      <c r="H229" s="53">
        <f t="shared" si="85"/>
        <v>2300</v>
      </c>
    </row>
    <row r="230" spans="1:8" ht="22.5" x14ac:dyDescent="0.2">
      <c r="A230" s="44" t="s">
        <v>121</v>
      </c>
      <c r="B230" s="46">
        <v>8</v>
      </c>
      <c r="C230" s="46">
        <v>1</v>
      </c>
      <c r="D230" s="57">
        <v>7841200590</v>
      </c>
      <c r="E230" s="48"/>
      <c r="F230" s="177">
        <f t="shared" si="85"/>
        <v>150</v>
      </c>
      <c r="G230" s="177">
        <f t="shared" si="85"/>
        <v>2150</v>
      </c>
      <c r="H230" s="53">
        <f t="shared" si="85"/>
        <v>2300</v>
      </c>
    </row>
    <row r="231" spans="1:8" ht="22.5" x14ac:dyDescent="0.2">
      <c r="A231" s="44" t="s">
        <v>71</v>
      </c>
      <c r="B231" s="46">
        <v>8</v>
      </c>
      <c r="C231" s="46">
        <v>1</v>
      </c>
      <c r="D231" s="57">
        <v>7841200590</v>
      </c>
      <c r="E231" s="48">
        <v>200</v>
      </c>
      <c r="F231" s="177">
        <f t="shared" si="85"/>
        <v>150</v>
      </c>
      <c r="G231" s="177">
        <f t="shared" si="85"/>
        <v>2150</v>
      </c>
      <c r="H231" s="53">
        <f t="shared" si="85"/>
        <v>2300</v>
      </c>
    </row>
    <row r="232" spans="1:8" ht="22.5" x14ac:dyDescent="0.2">
      <c r="A232" s="44" t="s">
        <v>44</v>
      </c>
      <c r="B232" s="46">
        <v>8</v>
      </c>
      <c r="C232" s="46">
        <v>1</v>
      </c>
      <c r="D232" s="57">
        <v>7841200590</v>
      </c>
      <c r="E232" s="48">
        <v>240</v>
      </c>
      <c r="F232" s="177">
        <v>150</v>
      </c>
      <c r="G232" s="177">
        <v>2150</v>
      </c>
      <c r="H232" s="53">
        <f>F232+G232</f>
        <v>2300</v>
      </c>
    </row>
    <row r="233" spans="1:8" x14ac:dyDescent="0.2">
      <c r="A233" s="125" t="s">
        <v>33</v>
      </c>
      <c r="B233" s="127">
        <v>11</v>
      </c>
      <c r="C233" s="127">
        <v>0</v>
      </c>
      <c r="D233" s="128" t="s">
        <v>42</v>
      </c>
      <c r="E233" s="129" t="s">
        <v>42</v>
      </c>
      <c r="F233" s="168">
        <f t="shared" ref="F233:H237" si="86">F234</f>
        <v>10745</v>
      </c>
      <c r="G233" s="168">
        <f t="shared" si="86"/>
        <v>101</v>
      </c>
      <c r="H233" s="130">
        <f t="shared" si="86"/>
        <v>10846</v>
      </c>
    </row>
    <row r="234" spans="1:8" x14ac:dyDescent="0.2">
      <c r="A234" s="70" t="s">
        <v>19</v>
      </c>
      <c r="B234" s="114">
        <v>11</v>
      </c>
      <c r="C234" s="114">
        <v>1</v>
      </c>
      <c r="D234" s="71" t="s">
        <v>42</v>
      </c>
      <c r="E234" s="72" t="s">
        <v>42</v>
      </c>
      <c r="F234" s="169">
        <f t="shared" si="86"/>
        <v>10745</v>
      </c>
      <c r="G234" s="169">
        <f t="shared" si="86"/>
        <v>101</v>
      </c>
      <c r="H234" s="62">
        <f t="shared" si="86"/>
        <v>10846</v>
      </c>
    </row>
    <row r="235" spans="1:8" ht="33.75" x14ac:dyDescent="0.2">
      <c r="A235" s="138" t="s">
        <v>279</v>
      </c>
      <c r="B235" s="101">
        <v>11</v>
      </c>
      <c r="C235" s="101">
        <v>1</v>
      </c>
      <c r="D235" s="102" t="s">
        <v>118</v>
      </c>
      <c r="E235" s="103" t="s">
        <v>42</v>
      </c>
      <c r="F235" s="170">
        <f t="shared" si="86"/>
        <v>10745</v>
      </c>
      <c r="G235" s="170">
        <f t="shared" si="86"/>
        <v>101</v>
      </c>
      <c r="H235" s="123">
        <f t="shared" si="86"/>
        <v>10846</v>
      </c>
    </row>
    <row r="236" spans="1:8" x14ac:dyDescent="0.2">
      <c r="A236" s="105" t="s">
        <v>214</v>
      </c>
      <c r="B236" s="46">
        <v>11</v>
      </c>
      <c r="C236" s="46">
        <v>1</v>
      </c>
      <c r="D236" s="47" t="s">
        <v>181</v>
      </c>
      <c r="E236" s="48" t="s">
        <v>42</v>
      </c>
      <c r="F236" s="171">
        <f t="shared" si="86"/>
        <v>10745</v>
      </c>
      <c r="G236" s="171">
        <f t="shared" si="86"/>
        <v>101</v>
      </c>
      <c r="H236" s="49">
        <f t="shared" si="86"/>
        <v>10846</v>
      </c>
    </row>
    <row r="237" spans="1:8" ht="33.75" x14ac:dyDescent="0.2">
      <c r="A237" s="52" t="s">
        <v>182</v>
      </c>
      <c r="B237" s="46">
        <v>11</v>
      </c>
      <c r="C237" s="46">
        <v>1</v>
      </c>
      <c r="D237" s="47" t="s">
        <v>183</v>
      </c>
      <c r="E237" s="48"/>
      <c r="F237" s="171">
        <f t="shared" si="86"/>
        <v>10745</v>
      </c>
      <c r="G237" s="171">
        <f t="shared" si="86"/>
        <v>101</v>
      </c>
      <c r="H237" s="49">
        <f t="shared" si="86"/>
        <v>10846</v>
      </c>
    </row>
    <row r="238" spans="1:8" ht="22.5" x14ac:dyDescent="0.2">
      <c r="A238" s="52" t="s">
        <v>121</v>
      </c>
      <c r="B238" s="46">
        <v>11</v>
      </c>
      <c r="C238" s="46">
        <v>1</v>
      </c>
      <c r="D238" s="47" t="s">
        <v>184</v>
      </c>
      <c r="E238" s="48" t="s">
        <v>42</v>
      </c>
      <c r="F238" s="171">
        <f>F239+F241+F243</f>
        <v>10745</v>
      </c>
      <c r="G238" s="171">
        <f t="shared" ref="G238:H238" si="87">G239+G241+G243</f>
        <v>101</v>
      </c>
      <c r="H238" s="49">
        <f t="shared" si="87"/>
        <v>10846</v>
      </c>
    </row>
    <row r="239" spans="1:8" ht="45" x14ac:dyDescent="0.2">
      <c r="A239" s="44" t="s">
        <v>46</v>
      </c>
      <c r="B239" s="46">
        <v>11</v>
      </c>
      <c r="C239" s="46">
        <v>1</v>
      </c>
      <c r="D239" s="47" t="s">
        <v>184</v>
      </c>
      <c r="E239" s="48" t="s">
        <v>47</v>
      </c>
      <c r="F239" s="171">
        <f>F240</f>
        <v>9498</v>
      </c>
      <c r="G239" s="171">
        <f t="shared" ref="G239:H239" si="88">G240</f>
        <v>0</v>
      </c>
      <c r="H239" s="49">
        <f t="shared" si="88"/>
        <v>9498</v>
      </c>
    </row>
    <row r="240" spans="1:8" x14ac:dyDescent="0.2">
      <c r="A240" s="44" t="s">
        <v>48</v>
      </c>
      <c r="B240" s="46">
        <v>11</v>
      </c>
      <c r="C240" s="46">
        <v>1</v>
      </c>
      <c r="D240" s="47" t="s">
        <v>184</v>
      </c>
      <c r="E240" s="48" t="s">
        <v>49</v>
      </c>
      <c r="F240" s="177">
        <v>9498</v>
      </c>
      <c r="G240" s="177">
        <v>0</v>
      </c>
      <c r="H240" s="53">
        <f>F240+G240</f>
        <v>9498</v>
      </c>
    </row>
    <row r="241" spans="1:8" ht="22.5" x14ac:dyDescent="0.2">
      <c r="A241" s="44" t="s">
        <v>71</v>
      </c>
      <c r="B241" s="46">
        <v>11</v>
      </c>
      <c r="C241" s="46">
        <v>1</v>
      </c>
      <c r="D241" s="47" t="s">
        <v>184</v>
      </c>
      <c r="E241" s="48" t="s">
        <v>43</v>
      </c>
      <c r="F241" s="177">
        <f>F242</f>
        <v>1247</v>
      </c>
      <c r="G241" s="177">
        <f t="shared" ref="G241:H241" si="89">G242</f>
        <v>100</v>
      </c>
      <c r="H241" s="53">
        <f t="shared" si="89"/>
        <v>1347</v>
      </c>
    </row>
    <row r="242" spans="1:8" ht="22.5" x14ac:dyDescent="0.2">
      <c r="A242" s="44" t="s">
        <v>44</v>
      </c>
      <c r="B242" s="46">
        <v>11</v>
      </c>
      <c r="C242" s="46">
        <v>1</v>
      </c>
      <c r="D242" s="47" t="s">
        <v>184</v>
      </c>
      <c r="E242" s="48" t="s">
        <v>45</v>
      </c>
      <c r="F242" s="177">
        <v>1247</v>
      </c>
      <c r="G242" s="177">
        <v>100</v>
      </c>
      <c r="H242" s="53">
        <f>F242+G242</f>
        <v>1347</v>
      </c>
    </row>
    <row r="243" spans="1:8" x14ac:dyDescent="0.2">
      <c r="A243" s="44" t="s">
        <v>52</v>
      </c>
      <c r="B243" s="46">
        <v>11</v>
      </c>
      <c r="C243" s="46">
        <v>1</v>
      </c>
      <c r="D243" s="47" t="s">
        <v>184</v>
      </c>
      <c r="E243" s="48" t="s">
        <v>53</v>
      </c>
      <c r="F243" s="177">
        <f>F244</f>
        <v>0</v>
      </c>
      <c r="G243" s="177">
        <f t="shared" ref="G243:H243" si="90">G244</f>
        <v>1</v>
      </c>
      <c r="H243" s="53">
        <f t="shared" si="90"/>
        <v>1</v>
      </c>
    </row>
    <row r="244" spans="1:8" x14ac:dyDescent="0.2">
      <c r="A244" s="44" t="s">
        <v>54</v>
      </c>
      <c r="B244" s="46">
        <v>11</v>
      </c>
      <c r="C244" s="46">
        <v>1</v>
      </c>
      <c r="D244" s="47" t="s">
        <v>184</v>
      </c>
      <c r="E244" s="48" t="s">
        <v>55</v>
      </c>
      <c r="F244" s="177">
        <v>0</v>
      </c>
      <c r="G244" s="177">
        <v>1</v>
      </c>
      <c r="H244" s="53">
        <f>F244+G244</f>
        <v>1</v>
      </c>
    </row>
    <row r="245" spans="1:8" x14ac:dyDescent="0.2">
      <c r="A245" s="135" t="s">
        <v>70</v>
      </c>
      <c r="B245" s="136"/>
      <c r="C245" s="136"/>
      <c r="D245" s="137"/>
      <c r="E245" s="136" t="s">
        <v>73</v>
      </c>
      <c r="F245" s="182">
        <f>F233+F212+F204+F164+F128+F90+F83+F8</f>
        <v>59095.5</v>
      </c>
      <c r="G245" s="182">
        <f>G233+G212+G204+G164+G128+G90+G83+G8</f>
        <v>16345.6</v>
      </c>
      <c r="H245" s="133">
        <f>H233+H212+H204+H164+H128+H90+H83+H8</f>
        <v>75441.099999999991</v>
      </c>
    </row>
    <row r="246" spans="1:8" x14ac:dyDescent="0.2">
      <c r="F246" s="88"/>
    </row>
    <row r="247" spans="1:8" x14ac:dyDescent="0.2">
      <c r="F247" s="88"/>
    </row>
    <row r="249" spans="1:8" x14ac:dyDescent="0.2">
      <c r="F249" s="89"/>
    </row>
    <row r="250" spans="1:8" x14ac:dyDescent="0.2">
      <c r="B250" s="166"/>
    </row>
    <row r="251" spans="1:8" x14ac:dyDescent="0.2">
      <c r="F251" s="89"/>
    </row>
    <row r="256" spans="1:8" x14ac:dyDescent="0.2">
      <c r="F256" s="88"/>
    </row>
  </sheetData>
  <autoFilter ref="A7:F247"/>
  <mergeCells count="10">
    <mergeCell ref="F1:H1"/>
    <mergeCell ref="F2:H2"/>
    <mergeCell ref="G6:G7"/>
    <mergeCell ref="H6:H7"/>
    <mergeCell ref="A3:F3"/>
    <mergeCell ref="A6:A7"/>
    <mergeCell ref="B6:B7"/>
    <mergeCell ref="C6:C7"/>
    <mergeCell ref="D6:D7"/>
    <mergeCell ref="E6:E7"/>
  </mergeCells>
  <pageMargins left="0" right="0" top="0" bottom="0" header="0" footer="0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"/>
  <sheetViews>
    <sheetView tabSelected="1" topLeftCell="A9" workbookViewId="0">
      <selection activeCell="B30" sqref="B30"/>
    </sheetView>
  </sheetViews>
  <sheetFormatPr defaultRowHeight="11.25" x14ac:dyDescent="0.2"/>
  <cols>
    <col min="1" max="1" width="6.140625" style="6" customWidth="1"/>
    <col min="2" max="2" width="95.140625" style="6" customWidth="1"/>
    <col min="3" max="3" width="21.5703125" style="6" customWidth="1"/>
    <col min="4" max="16384" width="9.140625" style="6"/>
  </cols>
  <sheetData>
    <row r="1" spans="1:8" ht="58.5" customHeight="1" x14ac:dyDescent="0.2">
      <c r="C1" s="233" t="s">
        <v>364</v>
      </c>
      <c r="D1" s="237"/>
      <c r="E1" s="237"/>
      <c r="F1" s="237"/>
      <c r="G1" s="237"/>
      <c r="H1" s="237"/>
    </row>
    <row r="2" spans="1:8" ht="67.5" x14ac:dyDescent="0.2">
      <c r="C2" s="232" t="s">
        <v>356</v>
      </c>
    </row>
    <row r="4" spans="1:8" x14ac:dyDescent="0.2">
      <c r="A4" s="265" t="s">
        <v>357</v>
      </c>
      <c r="B4" s="265"/>
      <c r="C4" s="265"/>
    </row>
    <row r="5" spans="1:8" x14ac:dyDescent="0.2">
      <c r="C5" s="235" t="s">
        <v>123</v>
      </c>
    </row>
    <row r="6" spans="1:8" x14ac:dyDescent="0.2">
      <c r="A6" s="231" t="s">
        <v>358</v>
      </c>
      <c r="B6" s="229" t="s">
        <v>359</v>
      </c>
      <c r="C6" s="231">
        <v>2024</v>
      </c>
    </row>
    <row r="7" spans="1:8" ht="21.75" customHeight="1" x14ac:dyDescent="0.2">
      <c r="A7" s="231">
        <v>1</v>
      </c>
      <c r="B7" s="236" t="s">
        <v>360</v>
      </c>
      <c r="C7" s="85">
        <v>19.5</v>
      </c>
    </row>
    <row r="8" spans="1:8" ht="409.5" x14ac:dyDescent="0.2">
      <c r="A8" s="231">
        <v>2</v>
      </c>
      <c r="B8" s="236" t="s">
        <v>361</v>
      </c>
      <c r="C8" s="85">
        <v>12.1</v>
      </c>
    </row>
    <row r="9" spans="1:8" ht="67.5" x14ac:dyDescent="0.2">
      <c r="A9" s="231">
        <v>3</v>
      </c>
      <c r="B9" s="236" t="s">
        <v>362</v>
      </c>
      <c r="C9" s="84">
        <v>24.4</v>
      </c>
    </row>
    <row r="10" spans="1:8" ht="22.5" x14ac:dyDescent="0.2">
      <c r="A10" s="231">
        <v>4</v>
      </c>
      <c r="B10" s="236" t="s">
        <v>365</v>
      </c>
      <c r="C10" s="84">
        <v>136.4</v>
      </c>
    </row>
    <row r="11" spans="1:8" x14ac:dyDescent="0.2">
      <c r="A11" s="230"/>
      <c r="B11" s="234" t="s">
        <v>363</v>
      </c>
      <c r="C11" s="17">
        <f>SUM(C7:C10)</f>
        <v>192.4</v>
      </c>
    </row>
  </sheetData>
  <mergeCells count="1">
    <mergeCell ref="A4:C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3"/>
  <sheetViews>
    <sheetView topLeftCell="A73" zoomScaleNormal="100" workbookViewId="0">
      <selection activeCell="H108" sqref="H108"/>
    </sheetView>
  </sheetViews>
  <sheetFormatPr defaultRowHeight="11.25" x14ac:dyDescent="0.2"/>
  <cols>
    <col min="1" max="1" width="55.140625" style="3" customWidth="1"/>
    <col min="2" max="2" width="13.7109375" style="4" customWidth="1"/>
    <col min="3" max="3" width="7.140625" style="6" customWidth="1"/>
    <col min="4" max="4" width="8.7109375" style="4" customWidth="1"/>
    <col min="5" max="5" width="9.140625" style="6"/>
    <col min="6" max="8" width="9.140625" style="30"/>
    <col min="9" max="16384" width="9.140625" style="6"/>
  </cols>
  <sheetData>
    <row r="1" spans="1:6" ht="57.75" customHeight="1" x14ac:dyDescent="0.2">
      <c r="C1" s="238" t="s">
        <v>300</v>
      </c>
      <c r="D1" s="238"/>
      <c r="E1" s="238"/>
      <c r="F1" s="238"/>
    </row>
    <row r="2" spans="1:6" ht="56.25" customHeight="1" x14ac:dyDescent="0.2">
      <c r="C2" s="238" t="s">
        <v>299</v>
      </c>
      <c r="D2" s="238"/>
      <c r="E2" s="238"/>
      <c r="F2" s="238"/>
    </row>
    <row r="3" spans="1:6" ht="30" customHeight="1" x14ac:dyDescent="0.2">
      <c r="A3" s="243" t="s">
        <v>165</v>
      </c>
      <c r="B3" s="243"/>
      <c r="C3" s="243"/>
      <c r="D3" s="243"/>
    </row>
    <row r="4" spans="1:6" ht="29.25" customHeight="1" x14ac:dyDescent="0.2">
      <c r="A4" s="243"/>
      <c r="B4" s="243"/>
      <c r="C4" s="243"/>
      <c r="D4" s="243"/>
    </row>
    <row r="6" spans="1:6" ht="15" customHeight="1" x14ac:dyDescent="0.2">
      <c r="A6" s="28"/>
      <c r="B6" s="28"/>
      <c r="C6" s="28"/>
      <c r="D6" s="188" t="s">
        <v>110</v>
      </c>
      <c r="E6" s="239" t="s">
        <v>306</v>
      </c>
      <c r="F6" s="246" t="s">
        <v>307</v>
      </c>
    </row>
    <row r="7" spans="1:6" ht="23.25" customHeight="1" x14ac:dyDescent="0.2">
      <c r="A7" s="98" t="s">
        <v>0</v>
      </c>
      <c r="B7" s="98" t="s">
        <v>3</v>
      </c>
      <c r="C7" s="98" t="s">
        <v>4</v>
      </c>
      <c r="D7" s="167" t="s">
        <v>151</v>
      </c>
      <c r="E7" s="240"/>
      <c r="F7" s="247"/>
    </row>
    <row r="8" spans="1:6" x14ac:dyDescent="0.2">
      <c r="A8" s="76" t="s">
        <v>259</v>
      </c>
      <c r="B8" s="71" t="s">
        <v>111</v>
      </c>
      <c r="C8" s="74"/>
      <c r="D8" s="189">
        <f>D9+D13+D17</f>
        <v>467.5</v>
      </c>
      <c r="E8" s="189">
        <f t="shared" ref="E8:F8" si="0">E9+E13+E17</f>
        <v>0</v>
      </c>
      <c r="F8" s="77">
        <f t="shared" si="0"/>
        <v>467.5</v>
      </c>
    </row>
    <row r="9" spans="1:6" ht="33.75" x14ac:dyDescent="0.2">
      <c r="A9" s="153" t="s">
        <v>288</v>
      </c>
      <c r="B9" s="47" t="s">
        <v>113</v>
      </c>
      <c r="C9" s="28"/>
      <c r="D9" s="190">
        <f>D10</f>
        <v>19.5</v>
      </c>
      <c r="E9" s="190">
        <f t="shared" ref="E9:F11" si="1">E10</f>
        <v>0</v>
      </c>
      <c r="F9" s="165">
        <f t="shared" si="1"/>
        <v>19.5</v>
      </c>
    </row>
    <row r="10" spans="1:6" ht="45" x14ac:dyDescent="0.2">
      <c r="A10" s="153" t="s">
        <v>261</v>
      </c>
      <c r="B10" s="47" t="s">
        <v>262</v>
      </c>
      <c r="C10" s="28"/>
      <c r="D10" s="190">
        <f>D11</f>
        <v>19.5</v>
      </c>
      <c r="E10" s="190">
        <f t="shared" si="1"/>
        <v>0</v>
      </c>
      <c r="F10" s="165">
        <f t="shared" si="1"/>
        <v>19.5</v>
      </c>
    </row>
    <row r="11" spans="1:6" x14ac:dyDescent="0.2">
      <c r="A11" s="44" t="s">
        <v>56</v>
      </c>
      <c r="B11" s="47" t="s">
        <v>262</v>
      </c>
      <c r="C11" s="28">
        <v>500</v>
      </c>
      <c r="D11" s="190">
        <f>D12</f>
        <v>19.5</v>
      </c>
      <c r="E11" s="190">
        <f t="shared" si="1"/>
        <v>0</v>
      </c>
      <c r="F11" s="165">
        <f t="shared" si="1"/>
        <v>19.5</v>
      </c>
    </row>
    <row r="12" spans="1:6" x14ac:dyDescent="0.2">
      <c r="A12" s="44" t="s">
        <v>41</v>
      </c>
      <c r="B12" s="47" t="s">
        <v>262</v>
      </c>
      <c r="C12" s="28">
        <v>540</v>
      </c>
      <c r="D12" s="190">
        <v>19.5</v>
      </c>
      <c r="E12" s="190">
        <v>0</v>
      </c>
      <c r="F12" s="165">
        <f>D12+E12</f>
        <v>19.5</v>
      </c>
    </row>
    <row r="13" spans="1:6" ht="22.5" x14ac:dyDescent="0.2">
      <c r="A13" s="153" t="s">
        <v>136</v>
      </c>
      <c r="B13" s="47" t="s">
        <v>263</v>
      </c>
      <c r="C13" s="28"/>
      <c r="D13" s="190">
        <f>D14</f>
        <v>50</v>
      </c>
      <c r="E13" s="190">
        <f t="shared" ref="E13:F15" si="2">E14</f>
        <v>0</v>
      </c>
      <c r="F13" s="165">
        <f t="shared" si="2"/>
        <v>50</v>
      </c>
    </row>
    <row r="14" spans="1:6" x14ac:dyDescent="0.2">
      <c r="A14" s="153" t="s">
        <v>264</v>
      </c>
      <c r="B14" s="47" t="s">
        <v>257</v>
      </c>
      <c r="C14" s="28"/>
      <c r="D14" s="190">
        <f>D15</f>
        <v>50</v>
      </c>
      <c r="E14" s="190">
        <f t="shared" si="2"/>
        <v>0</v>
      </c>
      <c r="F14" s="165">
        <f t="shared" si="2"/>
        <v>50</v>
      </c>
    </row>
    <row r="15" spans="1:6" x14ac:dyDescent="0.2">
      <c r="A15" s="44" t="s">
        <v>52</v>
      </c>
      <c r="B15" s="47" t="s">
        <v>257</v>
      </c>
      <c r="C15" s="28">
        <v>800</v>
      </c>
      <c r="D15" s="190">
        <f>D16</f>
        <v>50</v>
      </c>
      <c r="E15" s="190">
        <f t="shared" si="2"/>
        <v>0</v>
      </c>
      <c r="F15" s="165">
        <f t="shared" si="2"/>
        <v>50</v>
      </c>
    </row>
    <row r="16" spans="1:6" x14ac:dyDescent="0.2">
      <c r="A16" s="44" t="s">
        <v>37</v>
      </c>
      <c r="B16" s="47" t="s">
        <v>257</v>
      </c>
      <c r="C16" s="28">
        <v>870</v>
      </c>
      <c r="D16" s="190">
        <v>50</v>
      </c>
      <c r="E16" s="190">
        <v>0</v>
      </c>
      <c r="F16" s="165">
        <f>D16+E16</f>
        <v>50</v>
      </c>
    </row>
    <row r="17" spans="1:6" ht="33.75" x14ac:dyDescent="0.2">
      <c r="A17" s="153" t="s">
        <v>265</v>
      </c>
      <c r="B17" s="47" t="s">
        <v>267</v>
      </c>
      <c r="C17" s="28"/>
      <c r="D17" s="190">
        <f>D18</f>
        <v>398</v>
      </c>
      <c r="E17" s="190">
        <f t="shared" ref="E17:F19" si="3">E18</f>
        <v>0</v>
      </c>
      <c r="F17" s="165">
        <f t="shared" si="3"/>
        <v>398</v>
      </c>
    </row>
    <row r="18" spans="1:6" ht="22.5" x14ac:dyDescent="0.2">
      <c r="A18" s="153" t="s">
        <v>266</v>
      </c>
      <c r="B18" s="47" t="s">
        <v>268</v>
      </c>
      <c r="C18" s="28"/>
      <c r="D18" s="190">
        <f>D19</f>
        <v>398</v>
      </c>
      <c r="E18" s="190">
        <f t="shared" si="3"/>
        <v>0</v>
      </c>
      <c r="F18" s="165">
        <f t="shared" si="3"/>
        <v>398</v>
      </c>
    </row>
    <row r="19" spans="1:6" ht="45" x14ac:dyDescent="0.2">
      <c r="A19" s="44" t="s">
        <v>46</v>
      </c>
      <c r="B19" s="47" t="s">
        <v>268</v>
      </c>
      <c r="C19" s="48">
        <v>100</v>
      </c>
      <c r="D19" s="190">
        <f>D20</f>
        <v>398</v>
      </c>
      <c r="E19" s="190">
        <f t="shared" si="3"/>
        <v>0</v>
      </c>
      <c r="F19" s="165">
        <f t="shared" si="3"/>
        <v>398</v>
      </c>
    </row>
    <row r="20" spans="1:6" ht="22.5" x14ac:dyDescent="0.2">
      <c r="A20" s="44" t="s">
        <v>50</v>
      </c>
      <c r="B20" s="47" t="s">
        <v>268</v>
      </c>
      <c r="C20" s="48">
        <v>120</v>
      </c>
      <c r="D20" s="190">
        <v>398</v>
      </c>
      <c r="E20" s="190">
        <v>0</v>
      </c>
      <c r="F20" s="165">
        <f>D20+E20</f>
        <v>398</v>
      </c>
    </row>
    <row r="21" spans="1:6" ht="33.75" x14ac:dyDescent="0.2">
      <c r="A21" s="120" t="s">
        <v>273</v>
      </c>
      <c r="B21" s="121">
        <v>7500000000</v>
      </c>
      <c r="C21" s="118"/>
      <c r="D21" s="191">
        <f>D22+D31+D27</f>
        <v>2</v>
      </c>
      <c r="E21" s="191">
        <f t="shared" ref="E21:F21" si="4">E22+E31+E27</f>
        <v>150</v>
      </c>
      <c r="F21" s="191">
        <f t="shared" si="4"/>
        <v>152</v>
      </c>
    </row>
    <row r="22" spans="1:6" x14ac:dyDescent="0.2">
      <c r="A22" s="99" t="s">
        <v>214</v>
      </c>
      <c r="B22" s="57">
        <v>7540000000</v>
      </c>
      <c r="C22" s="48"/>
      <c r="D22" s="171">
        <f t="shared" ref="D22:F25" si="5">D23</f>
        <v>1</v>
      </c>
      <c r="E22" s="171">
        <f t="shared" si="5"/>
        <v>0</v>
      </c>
      <c r="F22" s="49">
        <f t="shared" si="5"/>
        <v>1</v>
      </c>
    </row>
    <row r="23" spans="1:6" ht="33.75" x14ac:dyDescent="0.2">
      <c r="A23" s="44" t="s">
        <v>212</v>
      </c>
      <c r="B23" s="57">
        <v>7541100000</v>
      </c>
      <c r="C23" s="48"/>
      <c r="D23" s="171">
        <f t="shared" si="5"/>
        <v>1</v>
      </c>
      <c r="E23" s="171">
        <f t="shared" si="5"/>
        <v>0</v>
      </c>
      <c r="F23" s="49">
        <f t="shared" si="5"/>
        <v>1</v>
      </c>
    </row>
    <row r="24" spans="1:6" x14ac:dyDescent="0.2">
      <c r="A24" s="52" t="s">
        <v>155</v>
      </c>
      <c r="B24" s="57">
        <v>7541199990</v>
      </c>
      <c r="C24" s="48"/>
      <c r="D24" s="171">
        <f t="shared" si="5"/>
        <v>1</v>
      </c>
      <c r="E24" s="171">
        <f t="shared" si="5"/>
        <v>0</v>
      </c>
      <c r="F24" s="49">
        <f t="shared" si="5"/>
        <v>1</v>
      </c>
    </row>
    <row r="25" spans="1:6" ht="22.5" x14ac:dyDescent="0.2">
      <c r="A25" s="44" t="s">
        <v>71</v>
      </c>
      <c r="B25" s="57">
        <v>7541199990</v>
      </c>
      <c r="C25" s="48">
        <v>200</v>
      </c>
      <c r="D25" s="171">
        <f t="shared" si="5"/>
        <v>1</v>
      </c>
      <c r="E25" s="171">
        <f t="shared" si="5"/>
        <v>0</v>
      </c>
      <c r="F25" s="49">
        <f t="shared" si="5"/>
        <v>1</v>
      </c>
    </row>
    <row r="26" spans="1:6" ht="22.5" x14ac:dyDescent="0.2">
      <c r="A26" s="44" t="s">
        <v>44</v>
      </c>
      <c r="B26" s="57">
        <v>7541199990</v>
      </c>
      <c r="C26" s="48">
        <v>240</v>
      </c>
      <c r="D26" s="171">
        <v>1</v>
      </c>
      <c r="E26" s="171">
        <v>0</v>
      </c>
      <c r="F26" s="49">
        <f>D26+E26</f>
        <v>1</v>
      </c>
    </row>
    <row r="27" spans="1:6" ht="22.5" x14ac:dyDescent="0.2">
      <c r="A27" s="44" t="s">
        <v>314</v>
      </c>
      <c r="B27" s="57">
        <v>7541399990</v>
      </c>
      <c r="C27" s="48"/>
      <c r="D27" s="171">
        <f>D28</f>
        <v>0</v>
      </c>
      <c r="E27" s="171">
        <f t="shared" ref="E27:F27" si="6">E28</f>
        <v>150</v>
      </c>
      <c r="F27" s="49">
        <f t="shared" si="6"/>
        <v>150</v>
      </c>
    </row>
    <row r="28" spans="1:6" x14ac:dyDescent="0.2">
      <c r="A28" s="52" t="s">
        <v>155</v>
      </c>
      <c r="B28" s="57">
        <v>7541399990</v>
      </c>
      <c r="C28" s="48"/>
      <c r="D28" s="171">
        <f>D29</f>
        <v>0</v>
      </c>
      <c r="E28" s="171">
        <f>E29</f>
        <v>150</v>
      </c>
      <c r="F28" s="49">
        <f>F29</f>
        <v>150</v>
      </c>
    </row>
    <row r="29" spans="1:6" ht="22.5" x14ac:dyDescent="0.2">
      <c r="A29" s="44" t="s">
        <v>71</v>
      </c>
      <c r="B29" s="57">
        <v>7541399990</v>
      </c>
      <c r="C29" s="48">
        <v>200</v>
      </c>
      <c r="D29" s="171">
        <f>D30</f>
        <v>0</v>
      </c>
      <c r="E29" s="171">
        <f>E30</f>
        <v>150</v>
      </c>
      <c r="F29" s="49">
        <f>F30</f>
        <v>150</v>
      </c>
    </row>
    <row r="30" spans="1:6" ht="22.5" x14ac:dyDescent="0.2">
      <c r="A30" s="44" t="s">
        <v>44</v>
      </c>
      <c r="B30" s="57">
        <v>7541399990</v>
      </c>
      <c r="C30" s="48">
        <v>240</v>
      </c>
      <c r="D30" s="171">
        <v>0</v>
      </c>
      <c r="E30" s="171">
        <v>150</v>
      </c>
      <c r="F30" s="49">
        <f>D30+E30</f>
        <v>150</v>
      </c>
    </row>
    <row r="31" spans="1:6" ht="22.5" x14ac:dyDescent="0.2">
      <c r="A31" s="44" t="s">
        <v>213</v>
      </c>
      <c r="B31" s="57">
        <v>7541200000</v>
      </c>
      <c r="C31" s="48"/>
      <c r="D31" s="171">
        <f>D32</f>
        <v>1</v>
      </c>
      <c r="E31" s="171">
        <f t="shared" ref="E31:F31" si="7">E32</f>
        <v>0</v>
      </c>
      <c r="F31" s="49">
        <f t="shared" si="7"/>
        <v>1</v>
      </c>
    </row>
    <row r="32" spans="1:6" x14ac:dyDescent="0.2">
      <c r="A32" s="52" t="s">
        <v>155</v>
      </c>
      <c r="B32" s="57">
        <v>7541299990</v>
      </c>
      <c r="C32" s="48"/>
      <c r="D32" s="171">
        <f t="shared" ref="D32:F33" si="8">D33</f>
        <v>1</v>
      </c>
      <c r="E32" s="171">
        <f t="shared" si="8"/>
        <v>0</v>
      </c>
      <c r="F32" s="49">
        <f t="shared" si="8"/>
        <v>1</v>
      </c>
    </row>
    <row r="33" spans="1:6" ht="22.5" x14ac:dyDescent="0.2">
      <c r="A33" s="44" t="s">
        <v>71</v>
      </c>
      <c r="B33" s="57">
        <v>7541299990</v>
      </c>
      <c r="C33" s="48">
        <v>200</v>
      </c>
      <c r="D33" s="171">
        <f t="shared" si="8"/>
        <v>1</v>
      </c>
      <c r="E33" s="171">
        <f t="shared" si="8"/>
        <v>0</v>
      </c>
      <c r="F33" s="49">
        <f t="shared" si="8"/>
        <v>1</v>
      </c>
    </row>
    <row r="34" spans="1:6" ht="22.5" x14ac:dyDescent="0.2">
      <c r="A34" s="44" t="s">
        <v>44</v>
      </c>
      <c r="B34" s="57">
        <v>7541299990</v>
      </c>
      <c r="C34" s="48">
        <v>240</v>
      </c>
      <c r="D34" s="171">
        <v>1</v>
      </c>
      <c r="E34" s="171">
        <v>0</v>
      </c>
      <c r="F34" s="49">
        <f>D34+E34</f>
        <v>1</v>
      </c>
    </row>
    <row r="35" spans="1:6" ht="22.5" x14ac:dyDescent="0.2">
      <c r="A35" s="148" t="s">
        <v>278</v>
      </c>
      <c r="B35" s="117" t="s">
        <v>124</v>
      </c>
      <c r="C35" s="118"/>
      <c r="D35" s="191">
        <f>D36</f>
        <v>8</v>
      </c>
      <c r="E35" s="191">
        <f t="shared" ref="E35:F36" si="9">E36</f>
        <v>0</v>
      </c>
      <c r="F35" s="119">
        <f t="shared" si="9"/>
        <v>8</v>
      </c>
    </row>
    <row r="36" spans="1:6" x14ac:dyDescent="0.2">
      <c r="A36" s="52" t="s">
        <v>214</v>
      </c>
      <c r="B36" s="102" t="s">
        <v>235</v>
      </c>
      <c r="C36" s="103"/>
      <c r="D36" s="170">
        <f>D37</f>
        <v>8</v>
      </c>
      <c r="E36" s="170">
        <f t="shared" si="9"/>
        <v>0</v>
      </c>
      <c r="F36" s="123">
        <f t="shared" si="9"/>
        <v>8</v>
      </c>
    </row>
    <row r="37" spans="1:6" ht="22.5" x14ac:dyDescent="0.2">
      <c r="A37" s="51" t="s">
        <v>244</v>
      </c>
      <c r="B37" s="47" t="s">
        <v>236</v>
      </c>
      <c r="C37" s="48"/>
      <c r="D37" s="171">
        <f t="shared" ref="D37:F39" si="10">D38</f>
        <v>8</v>
      </c>
      <c r="E37" s="171">
        <f t="shared" si="10"/>
        <v>0</v>
      </c>
      <c r="F37" s="49">
        <f t="shared" si="10"/>
        <v>8</v>
      </c>
    </row>
    <row r="38" spans="1:6" x14ac:dyDescent="0.2">
      <c r="A38" s="52" t="s">
        <v>155</v>
      </c>
      <c r="B38" s="47" t="s">
        <v>237</v>
      </c>
      <c r="C38" s="48"/>
      <c r="D38" s="171">
        <f t="shared" si="10"/>
        <v>8</v>
      </c>
      <c r="E38" s="171">
        <f t="shared" si="10"/>
        <v>0</v>
      </c>
      <c r="F38" s="49">
        <f t="shared" si="10"/>
        <v>8</v>
      </c>
    </row>
    <row r="39" spans="1:6" ht="22.5" x14ac:dyDescent="0.2">
      <c r="A39" s="44" t="s">
        <v>71</v>
      </c>
      <c r="B39" s="47" t="s">
        <v>237</v>
      </c>
      <c r="C39" s="48">
        <v>200</v>
      </c>
      <c r="D39" s="171">
        <f t="shared" si="10"/>
        <v>8</v>
      </c>
      <c r="E39" s="171">
        <f t="shared" si="10"/>
        <v>0</v>
      </c>
      <c r="F39" s="49">
        <f t="shared" si="10"/>
        <v>8</v>
      </c>
    </row>
    <row r="40" spans="1:6" ht="22.5" x14ac:dyDescent="0.2">
      <c r="A40" s="44" t="s">
        <v>44</v>
      </c>
      <c r="B40" s="47" t="s">
        <v>237</v>
      </c>
      <c r="C40" s="48">
        <v>240</v>
      </c>
      <c r="D40" s="171">
        <v>8</v>
      </c>
      <c r="E40" s="171">
        <v>0</v>
      </c>
      <c r="F40" s="49">
        <f>D40+E40</f>
        <v>8</v>
      </c>
    </row>
    <row r="41" spans="1:6" ht="22.5" x14ac:dyDescent="0.2">
      <c r="A41" s="116" t="s">
        <v>270</v>
      </c>
      <c r="B41" s="117" t="s">
        <v>112</v>
      </c>
      <c r="C41" s="118" t="s">
        <v>42</v>
      </c>
      <c r="D41" s="191">
        <f>D42</f>
        <v>25900</v>
      </c>
      <c r="E41" s="191">
        <f t="shared" ref="E41:F41" si="11">E42</f>
        <v>1139.9000000000001</v>
      </c>
      <c r="F41" s="119">
        <f t="shared" si="11"/>
        <v>27039.9</v>
      </c>
    </row>
    <row r="42" spans="1:6" x14ac:dyDescent="0.2">
      <c r="A42" s="52" t="s">
        <v>214</v>
      </c>
      <c r="B42" s="102" t="s">
        <v>167</v>
      </c>
      <c r="C42" s="103"/>
      <c r="D42" s="170">
        <f>D43+D56+D67+D64</f>
        <v>25900</v>
      </c>
      <c r="E42" s="170">
        <f t="shared" ref="E42:F42" si="12">E43+E56+E67+E64</f>
        <v>1139.9000000000001</v>
      </c>
      <c r="F42" s="123">
        <f t="shared" si="12"/>
        <v>27039.9</v>
      </c>
    </row>
    <row r="43" spans="1:6" ht="22.5" x14ac:dyDescent="0.2">
      <c r="A43" s="52" t="s">
        <v>285</v>
      </c>
      <c r="B43" s="47" t="s">
        <v>166</v>
      </c>
      <c r="C43" s="48"/>
      <c r="D43" s="171">
        <f>D44+D47+D50+D53</f>
        <v>18679</v>
      </c>
      <c r="E43" s="171">
        <f t="shared" ref="E43:F43" si="13">E44+E47+E50+E53</f>
        <v>137.9</v>
      </c>
      <c r="F43" s="49">
        <f t="shared" si="13"/>
        <v>18816.900000000001</v>
      </c>
    </row>
    <row r="44" spans="1:6" x14ac:dyDescent="0.2">
      <c r="A44" s="52" t="s">
        <v>59</v>
      </c>
      <c r="B44" s="47" t="s">
        <v>185</v>
      </c>
      <c r="C44" s="48" t="s">
        <v>42</v>
      </c>
      <c r="D44" s="171">
        <f>D45</f>
        <v>2763.9</v>
      </c>
      <c r="E44" s="171">
        <f t="shared" ref="E44:F45" si="14">E45</f>
        <v>0</v>
      </c>
      <c r="F44" s="49">
        <f t="shared" si="14"/>
        <v>2763.9</v>
      </c>
    </row>
    <row r="45" spans="1:6" ht="45" x14ac:dyDescent="0.2">
      <c r="A45" s="44" t="s">
        <v>46</v>
      </c>
      <c r="B45" s="47" t="s">
        <v>185</v>
      </c>
      <c r="C45" s="48" t="s">
        <v>47</v>
      </c>
      <c r="D45" s="171">
        <f>D46</f>
        <v>2763.9</v>
      </c>
      <c r="E45" s="171">
        <f t="shared" si="14"/>
        <v>0</v>
      </c>
      <c r="F45" s="49">
        <f t="shared" si="14"/>
        <v>2763.9</v>
      </c>
    </row>
    <row r="46" spans="1:6" ht="22.5" x14ac:dyDescent="0.2">
      <c r="A46" s="44" t="s">
        <v>50</v>
      </c>
      <c r="B46" s="47" t="s">
        <v>185</v>
      </c>
      <c r="C46" s="48" t="s">
        <v>51</v>
      </c>
      <c r="D46" s="171">
        <v>2763.9</v>
      </c>
      <c r="E46" s="171">
        <v>0</v>
      </c>
      <c r="F46" s="49">
        <f>D46+E46</f>
        <v>2763.9</v>
      </c>
    </row>
    <row r="47" spans="1:6" x14ac:dyDescent="0.2">
      <c r="A47" s="52" t="s">
        <v>34</v>
      </c>
      <c r="B47" s="47" t="s">
        <v>186</v>
      </c>
      <c r="C47" s="48" t="s">
        <v>42</v>
      </c>
      <c r="D47" s="171">
        <f>D48</f>
        <v>15863.6</v>
      </c>
      <c r="E47" s="171">
        <f t="shared" ref="E47:F48" si="15">E48</f>
        <v>0</v>
      </c>
      <c r="F47" s="49">
        <f t="shared" si="15"/>
        <v>15863.6</v>
      </c>
    </row>
    <row r="48" spans="1:6" ht="45" x14ac:dyDescent="0.2">
      <c r="A48" s="44" t="s">
        <v>46</v>
      </c>
      <c r="B48" s="47" t="s">
        <v>186</v>
      </c>
      <c r="C48" s="48" t="s">
        <v>47</v>
      </c>
      <c r="D48" s="171">
        <f>D49</f>
        <v>15863.6</v>
      </c>
      <c r="E48" s="171">
        <f t="shared" si="15"/>
        <v>0</v>
      </c>
      <c r="F48" s="49">
        <f t="shared" si="15"/>
        <v>15863.6</v>
      </c>
    </row>
    <row r="49" spans="1:6" ht="22.5" x14ac:dyDescent="0.2">
      <c r="A49" s="44" t="s">
        <v>50</v>
      </c>
      <c r="B49" s="47" t="s">
        <v>186</v>
      </c>
      <c r="C49" s="48" t="s">
        <v>51</v>
      </c>
      <c r="D49" s="177">
        <v>15863.6</v>
      </c>
      <c r="E49" s="177">
        <v>0</v>
      </c>
      <c r="F49" s="53">
        <f>D49+E49</f>
        <v>15863.6</v>
      </c>
    </row>
    <row r="50" spans="1:6" x14ac:dyDescent="0.2">
      <c r="A50" s="112" t="s">
        <v>60</v>
      </c>
      <c r="B50" s="102" t="s">
        <v>238</v>
      </c>
      <c r="C50" s="103"/>
      <c r="D50" s="170">
        <f>D51</f>
        <v>15</v>
      </c>
      <c r="E50" s="170">
        <f t="shared" ref="E50:F51" si="16">E51</f>
        <v>1.5</v>
      </c>
      <c r="F50" s="123">
        <f t="shared" si="16"/>
        <v>16.5</v>
      </c>
    </row>
    <row r="51" spans="1:6" x14ac:dyDescent="0.2">
      <c r="A51" s="112" t="s">
        <v>52</v>
      </c>
      <c r="B51" s="102" t="s">
        <v>238</v>
      </c>
      <c r="C51" s="103">
        <v>800</v>
      </c>
      <c r="D51" s="170">
        <f>D52</f>
        <v>15</v>
      </c>
      <c r="E51" s="170">
        <f t="shared" si="16"/>
        <v>1.5</v>
      </c>
      <c r="F51" s="123">
        <f t="shared" si="16"/>
        <v>16.5</v>
      </c>
    </row>
    <row r="52" spans="1:6" x14ac:dyDescent="0.2">
      <c r="A52" s="112" t="s">
        <v>54</v>
      </c>
      <c r="B52" s="102" t="s">
        <v>238</v>
      </c>
      <c r="C52" s="103">
        <v>850</v>
      </c>
      <c r="D52" s="170">
        <v>15</v>
      </c>
      <c r="E52" s="170">
        <v>1.5</v>
      </c>
      <c r="F52" s="123">
        <f>D52+E52</f>
        <v>16.5</v>
      </c>
    </row>
    <row r="53" spans="1:6" ht="45" x14ac:dyDescent="0.2">
      <c r="A53" s="44" t="s">
        <v>62</v>
      </c>
      <c r="B53" s="146" t="s">
        <v>187</v>
      </c>
      <c r="C53" s="147"/>
      <c r="D53" s="177">
        <f t="shared" ref="D53:F54" si="17">D54</f>
        <v>36.5</v>
      </c>
      <c r="E53" s="177">
        <f t="shared" si="17"/>
        <v>136.4</v>
      </c>
      <c r="F53" s="53">
        <f t="shared" si="17"/>
        <v>172.9</v>
      </c>
    </row>
    <row r="54" spans="1:6" x14ac:dyDescent="0.2">
      <c r="A54" s="44" t="s">
        <v>56</v>
      </c>
      <c r="B54" s="147" t="s">
        <v>187</v>
      </c>
      <c r="C54" s="146">
        <v>500</v>
      </c>
      <c r="D54" s="26">
        <f>D55</f>
        <v>36.5</v>
      </c>
      <c r="E54" s="26">
        <f t="shared" si="17"/>
        <v>136.4</v>
      </c>
      <c r="F54" s="194">
        <f t="shared" si="17"/>
        <v>172.9</v>
      </c>
    </row>
    <row r="55" spans="1:6" x14ac:dyDescent="0.2">
      <c r="A55" s="44" t="s">
        <v>41</v>
      </c>
      <c r="B55" s="146" t="s">
        <v>187</v>
      </c>
      <c r="C55" s="147">
        <v>540</v>
      </c>
      <c r="D55" s="175">
        <f>24.4+12.1</f>
        <v>36.5</v>
      </c>
      <c r="E55" s="175">
        <v>136.4</v>
      </c>
      <c r="F55" s="86">
        <f>D55+E55</f>
        <v>172.9</v>
      </c>
    </row>
    <row r="56" spans="1:6" ht="22.5" x14ac:dyDescent="0.2">
      <c r="A56" s="44" t="s">
        <v>189</v>
      </c>
      <c r="B56" s="47" t="s">
        <v>188</v>
      </c>
      <c r="C56" s="48" t="s">
        <v>42</v>
      </c>
      <c r="D56" s="171">
        <f>D57</f>
        <v>6247.0999999999995</v>
      </c>
      <c r="E56" s="171">
        <f t="shared" ref="E56:F56" si="18">E57</f>
        <v>301</v>
      </c>
      <c r="F56" s="49">
        <f t="shared" si="18"/>
        <v>6548.0999999999995</v>
      </c>
    </row>
    <row r="57" spans="1:6" ht="22.5" x14ac:dyDescent="0.2">
      <c r="A57" s="58" t="s">
        <v>121</v>
      </c>
      <c r="B57" s="47" t="s">
        <v>190</v>
      </c>
      <c r="C57" s="48"/>
      <c r="D57" s="177">
        <f>D58+D60</f>
        <v>6247.0999999999995</v>
      </c>
      <c r="E57" s="177">
        <f>E58+E60+E62</f>
        <v>301</v>
      </c>
      <c r="F57" s="53">
        <f>F58+F60++F62</f>
        <v>6548.0999999999995</v>
      </c>
    </row>
    <row r="58" spans="1:6" ht="45" x14ac:dyDescent="0.2">
      <c r="A58" s="44" t="s">
        <v>46</v>
      </c>
      <c r="B58" s="47" t="s">
        <v>190</v>
      </c>
      <c r="C58" s="48" t="s">
        <v>47</v>
      </c>
      <c r="D58" s="177">
        <f>D59</f>
        <v>5526.2</v>
      </c>
      <c r="E58" s="177">
        <f t="shared" ref="E58:F58" si="19">E59</f>
        <v>0</v>
      </c>
      <c r="F58" s="53">
        <f t="shared" si="19"/>
        <v>5526.2</v>
      </c>
    </row>
    <row r="59" spans="1:6" x14ac:dyDescent="0.2">
      <c r="A59" s="44" t="s">
        <v>48</v>
      </c>
      <c r="B59" s="47" t="s">
        <v>190</v>
      </c>
      <c r="C59" s="48" t="s">
        <v>49</v>
      </c>
      <c r="D59" s="178">
        <v>5526.2</v>
      </c>
      <c r="E59" s="178">
        <v>0</v>
      </c>
      <c r="F59" s="87">
        <f>D59+E59</f>
        <v>5526.2</v>
      </c>
    </row>
    <row r="60" spans="1:6" ht="22.5" x14ac:dyDescent="0.2">
      <c r="A60" s="44" t="s">
        <v>71</v>
      </c>
      <c r="B60" s="47" t="s">
        <v>190</v>
      </c>
      <c r="C60" s="48" t="s">
        <v>43</v>
      </c>
      <c r="D60" s="171">
        <f>D61</f>
        <v>720.9</v>
      </c>
      <c r="E60" s="171">
        <f t="shared" ref="E60:F60" si="20">E61</f>
        <v>300</v>
      </c>
      <c r="F60" s="49">
        <f t="shared" si="20"/>
        <v>1020.9</v>
      </c>
    </row>
    <row r="61" spans="1:6" ht="22.5" x14ac:dyDescent="0.2">
      <c r="A61" s="44" t="s">
        <v>44</v>
      </c>
      <c r="B61" s="47" t="s">
        <v>190</v>
      </c>
      <c r="C61" s="48" t="s">
        <v>45</v>
      </c>
      <c r="D61" s="171">
        <v>720.9</v>
      </c>
      <c r="E61" s="171">
        <v>300</v>
      </c>
      <c r="F61" s="49">
        <f>D61+E61</f>
        <v>1020.9</v>
      </c>
    </row>
    <row r="62" spans="1:6" x14ac:dyDescent="0.2">
      <c r="A62" s="44" t="s">
        <v>54</v>
      </c>
      <c r="B62" s="47" t="s">
        <v>190</v>
      </c>
      <c r="C62" s="48">
        <v>800</v>
      </c>
      <c r="D62" s="171">
        <f>D63</f>
        <v>0</v>
      </c>
      <c r="E62" s="171">
        <f t="shared" ref="E62:F62" si="21">E63</f>
        <v>1</v>
      </c>
      <c r="F62" s="49">
        <f t="shared" si="21"/>
        <v>1</v>
      </c>
    </row>
    <row r="63" spans="1:6" x14ac:dyDescent="0.2">
      <c r="A63" s="44" t="s">
        <v>69</v>
      </c>
      <c r="B63" s="47" t="s">
        <v>190</v>
      </c>
      <c r="C63" s="48">
        <v>850</v>
      </c>
      <c r="D63" s="171">
        <v>0</v>
      </c>
      <c r="E63" s="171">
        <v>1</v>
      </c>
      <c r="F63" s="49">
        <f>D63+E63</f>
        <v>1</v>
      </c>
    </row>
    <row r="64" spans="1:6" ht="33.75" x14ac:dyDescent="0.2">
      <c r="A64" s="44" t="s">
        <v>191</v>
      </c>
      <c r="B64" s="47" t="s">
        <v>192</v>
      </c>
      <c r="C64" s="48"/>
      <c r="D64" s="177">
        <f>D65</f>
        <v>50</v>
      </c>
      <c r="E64" s="177">
        <f t="shared" ref="E64:F65" si="22">E65</f>
        <v>0</v>
      </c>
      <c r="F64" s="53">
        <f t="shared" si="22"/>
        <v>50</v>
      </c>
    </row>
    <row r="65" spans="1:6" ht="22.5" x14ac:dyDescent="0.2">
      <c r="A65" s="44" t="s">
        <v>71</v>
      </c>
      <c r="B65" s="47" t="s">
        <v>193</v>
      </c>
      <c r="C65" s="48">
        <v>200</v>
      </c>
      <c r="D65" s="177">
        <f>D66</f>
        <v>50</v>
      </c>
      <c r="E65" s="177">
        <f t="shared" si="22"/>
        <v>0</v>
      </c>
      <c r="F65" s="53">
        <f t="shared" si="22"/>
        <v>50</v>
      </c>
    </row>
    <row r="66" spans="1:6" ht="22.5" x14ac:dyDescent="0.2">
      <c r="A66" s="44" t="s">
        <v>44</v>
      </c>
      <c r="B66" s="47" t="s">
        <v>193</v>
      </c>
      <c r="C66" s="48">
        <v>240</v>
      </c>
      <c r="D66" s="177">
        <v>50</v>
      </c>
      <c r="E66" s="177">
        <v>0</v>
      </c>
      <c r="F66" s="53">
        <f>D66+E66</f>
        <v>50</v>
      </c>
    </row>
    <row r="67" spans="1:6" ht="33.75" x14ac:dyDescent="0.2">
      <c r="A67" s="52" t="s">
        <v>224</v>
      </c>
      <c r="B67" s="47" t="s">
        <v>225</v>
      </c>
      <c r="C67" s="48" t="s">
        <v>42</v>
      </c>
      <c r="D67" s="171">
        <f t="shared" ref="D67:F69" si="23">D68</f>
        <v>923.9</v>
      </c>
      <c r="E67" s="171">
        <f t="shared" si="23"/>
        <v>701</v>
      </c>
      <c r="F67" s="49">
        <f t="shared" si="23"/>
        <v>1624.9</v>
      </c>
    </row>
    <row r="68" spans="1:6" x14ac:dyDescent="0.2">
      <c r="A68" s="52" t="s">
        <v>39</v>
      </c>
      <c r="B68" s="47" t="s">
        <v>226</v>
      </c>
      <c r="C68" s="48"/>
      <c r="D68" s="171">
        <f t="shared" si="23"/>
        <v>923.9</v>
      </c>
      <c r="E68" s="171">
        <f t="shared" si="23"/>
        <v>701</v>
      </c>
      <c r="F68" s="49">
        <f t="shared" si="23"/>
        <v>1624.9</v>
      </c>
    </row>
    <row r="69" spans="1:6" ht="22.5" x14ac:dyDescent="0.2">
      <c r="A69" s="44" t="s">
        <v>71</v>
      </c>
      <c r="B69" s="47" t="s">
        <v>226</v>
      </c>
      <c r="C69" s="48" t="s">
        <v>43</v>
      </c>
      <c r="D69" s="171">
        <f t="shared" si="23"/>
        <v>923.9</v>
      </c>
      <c r="E69" s="171">
        <f t="shared" si="23"/>
        <v>701</v>
      </c>
      <c r="F69" s="49">
        <f t="shared" si="23"/>
        <v>1624.9</v>
      </c>
    </row>
    <row r="70" spans="1:6" ht="22.5" x14ac:dyDescent="0.2">
      <c r="A70" s="44" t="s">
        <v>44</v>
      </c>
      <c r="B70" s="47" t="s">
        <v>226</v>
      </c>
      <c r="C70" s="48" t="s">
        <v>45</v>
      </c>
      <c r="D70" s="171">
        <v>923.9</v>
      </c>
      <c r="E70" s="171">
        <v>701</v>
      </c>
      <c r="F70" s="49">
        <f>D70+E70</f>
        <v>1624.9</v>
      </c>
    </row>
    <row r="71" spans="1:6" ht="33.75" x14ac:dyDescent="0.2">
      <c r="A71" s="116" t="s">
        <v>279</v>
      </c>
      <c r="B71" s="117" t="s">
        <v>118</v>
      </c>
      <c r="C71" s="118"/>
      <c r="D71" s="191">
        <f>D72+D80</f>
        <v>12548.3</v>
      </c>
      <c r="E71" s="191">
        <f t="shared" ref="E71:F71" si="24">E72+E80</f>
        <v>2261</v>
      </c>
      <c r="F71" s="119">
        <f t="shared" si="24"/>
        <v>14809.3</v>
      </c>
    </row>
    <row r="72" spans="1:6" ht="33.75" x14ac:dyDescent="0.2">
      <c r="A72" s="143" t="s">
        <v>175</v>
      </c>
      <c r="B72" s="108" t="s">
        <v>119</v>
      </c>
      <c r="C72" s="109" t="s">
        <v>42</v>
      </c>
      <c r="D72" s="183">
        <f>D73</f>
        <v>30</v>
      </c>
      <c r="E72" s="183">
        <f t="shared" ref="E72:F72" si="25">E73</f>
        <v>0</v>
      </c>
      <c r="F72" s="144">
        <f t="shared" si="25"/>
        <v>30</v>
      </c>
    </row>
    <row r="73" spans="1:6" ht="22.5" x14ac:dyDescent="0.2">
      <c r="A73" s="52" t="s">
        <v>176</v>
      </c>
      <c r="B73" s="47" t="s">
        <v>120</v>
      </c>
      <c r="C73" s="48"/>
      <c r="D73" s="171">
        <f>D74+D77</f>
        <v>30</v>
      </c>
      <c r="E73" s="171">
        <f t="shared" ref="E73:F73" si="26">E74+E77</f>
        <v>0</v>
      </c>
      <c r="F73" s="49">
        <f t="shared" si="26"/>
        <v>30</v>
      </c>
    </row>
    <row r="74" spans="1:6" ht="22.5" x14ac:dyDescent="0.2">
      <c r="A74" s="44" t="s">
        <v>127</v>
      </c>
      <c r="B74" s="59" t="s">
        <v>128</v>
      </c>
      <c r="C74" s="48"/>
      <c r="D74" s="177">
        <f>D75</f>
        <v>28.5</v>
      </c>
      <c r="E74" s="177">
        <f t="shared" ref="E74:F75" si="27">E75</f>
        <v>0</v>
      </c>
      <c r="F74" s="53">
        <f t="shared" si="27"/>
        <v>28.5</v>
      </c>
    </row>
    <row r="75" spans="1:6" ht="22.5" x14ac:dyDescent="0.2">
      <c r="A75" s="44" t="s">
        <v>71</v>
      </c>
      <c r="B75" s="59" t="s">
        <v>128</v>
      </c>
      <c r="C75" s="48">
        <v>200</v>
      </c>
      <c r="D75" s="177">
        <f>D76</f>
        <v>28.5</v>
      </c>
      <c r="E75" s="177">
        <f t="shared" si="27"/>
        <v>0</v>
      </c>
      <c r="F75" s="53">
        <f t="shared" si="27"/>
        <v>28.5</v>
      </c>
    </row>
    <row r="76" spans="1:6" ht="22.5" x14ac:dyDescent="0.2">
      <c r="A76" s="44" t="s">
        <v>44</v>
      </c>
      <c r="B76" s="59" t="s">
        <v>128</v>
      </c>
      <c r="C76" s="48">
        <v>240</v>
      </c>
      <c r="D76" s="177">
        <v>28.5</v>
      </c>
      <c r="E76" s="177">
        <v>0</v>
      </c>
      <c r="F76" s="53">
        <f>D76+E76</f>
        <v>28.5</v>
      </c>
    </row>
    <row r="77" spans="1:6" ht="22.5" x14ac:dyDescent="0.2">
      <c r="A77" s="44" t="s">
        <v>292</v>
      </c>
      <c r="B77" s="59" t="s">
        <v>129</v>
      </c>
      <c r="C77" s="48"/>
      <c r="D77" s="171">
        <f>D78</f>
        <v>1.5</v>
      </c>
      <c r="E77" s="171">
        <f t="shared" ref="E77:F78" si="28">E78</f>
        <v>0</v>
      </c>
      <c r="F77" s="49">
        <f t="shared" si="28"/>
        <v>1.5</v>
      </c>
    </row>
    <row r="78" spans="1:6" ht="22.5" x14ac:dyDescent="0.2">
      <c r="A78" s="44" t="s">
        <v>71</v>
      </c>
      <c r="B78" s="59" t="s">
        <v>129</v>
      </c>
      <c r="C78" s="48">
        <v>200</v>
      </c>
      <c r="D78" s="177">
        <f>D79</f>
        <v>1.5</v>
      </c>
      <c r="E78" s="177">
        <f t="shared" si="28"/>
        <v>0</v>
      </c>
      <c r="F78" s="53">
        <f t="shared" si="28"/>
        <v>1.5</v>
      </c>
    </row>
    <row r="79" spans="1:6" ht="22.5" x14ac:dyDescent="0.2">
      <c r="A79" s="44" t="s">
        <v>44</v>
      </c>
      <c r="B79" s="59" t="s">
        <v>129</v>
      </c>
      <c r="C79" s="48">
        <v>240</v>
      </c>
      <c r="D79" s="177">
        <v>1.5</v>
      </c>
      <c r="E79" s="177">
        <v>0</v>
      </c>
      <c r="F79" s="53">
        <f>D79+E79</f>
        <v>1.5</v>
      </c>
    </row>
    <row r="80" spans="1:6" x14ac:dyDescent="0.2">
      <c r="A80" s="52" t="s">
        <v>214</v>
      </c>
      <c r="B80" s="145">
        <v>7840000000</v>
      </c>
      <c r="C80" s="109"/>
      <c r="D80" s="184">
        <f>D81+D86+D90</f>
        <v>12518.3</v>
      </c>
      <c r="E80" s="184">
        <f t="shared" ref="E80:F80" si="29">E81+E86+E90</f>
        <v>2261</v>
      </c>
      <c r="F80" s="110">
        <f t="shared" si="29"/>
        <v>14779.3</v>
      </c>
    </row>
    <row r="81" spans="1:6" x14ac:dyDescent="0.2">
      <c r="A81" s="44" t="s">
        <v>177</v>
      </c>
      <c r="B81" s="59">
        <v>7841100000</v>
      </c>
      <c r="C81" s="48"/>
      <c r="D81" s="178">
        <f>D82+D84</f>
        <v>1623.3</v>
      </c>
      <c r="E81" s="178">
        <f t="shared" ref="E81:F81" si="30">E82+E84</f>
        <v>10</v>
      </c>
      <c r="F81" s="87">
        <f t="shared" si="30"/>
        <v>1633.3</v>
      </c>
    </row>
    <row r="82" spans="1:6" ht="45" x14ac:dyDescent="0.2">
      <c r="A82" s="44" t="s">
        <v>46</v>
      </c>
      <c r="B82" s="47" t="s">
        <v>178</v>
      </c>
      <c r="C82" s="48" t="s">
        <v>47</v>
      </c>
      <c r="D82" s="177">
        <f>D83</f>
        <v>1217</v>
      </c>
      <c r="E82" s="177">
        <f t="shared" ref="E82:F82" si="31">E83</f>
        <v>0</v>
      </c>
      <c r="F82" s="53">
        <f t="shared" si="31"/>
        <v>1217</v>
      </c>
    </row>
    <row r="83" spans="1:6" x14ac:dyDescent="0.2">
      <c r="A83" s="44" t="s">
        <v>48</v>
      </c>
      <c r="B83" s="47" t="s">
        <v>178</v>
      </c>
      <c r="C83" s="48" t="s">
        <v>49</v>
      </c>
      <c r="D83" s="177">
        <v>1217</v>
      </c>
      <c r="E83" s="177">
        <v>0</v>
      </c>
      <c r="F83" s="53">
        <f>D83+E83</f>
        <v>1217</v>
      </c>
    </row>
    <row r="84" spans="1:6" ht="22.5" x14ac:dyDescent="0.2">
      <c r="A84" s="44" t="s">
        <v>71</v>
      </c>
      <c r="B84" s="47" t="s">
        <v>178</v>
      </c>
      <c r="C84" s="48" t="s">
        <v>43</v>
      </c>
      <c r="D84" s="171">
        <f>D85</f>
        <v>406.3</v>
      </c>
      <c r="E84" s="171">
        <f t="shared" ref="E84:F84" si="32">E85</f>
        <v>10</v>
      </c>
      <c r="F84" s="49">
        <f t="shared" si="32"/>
        <v>416.3</v>
      </c>
    </row>
    <row r="85" spans="1:6" ht="22.5" x14ac:dyDescent="0.2">
      <c r="A85" s="44" t="s">
        <v>44</v>
      </c>
      <c r="B85" s="47" t="s">
        <v>178</v>
      </c>
      <c r="C85" s="48" t="s">
        <v>45</v>
      </c>
      <c r="D85" s="171">
        <v>406.3</v>
      </c>
      <c r="E85" s="171">
        <v>10</v>
      </c>
      <c r="F85" s="49">
        <f>D85+E85</f>
        <v>416.3</v>
      </c>
    </row>
    <row r="86" spans="1:6" ht="22.5" x14ac:dyDescent="0.2">
      <c r="A86" s="52" t="s">
        <v>180</v>
      </c>
      <c r="B86" s="47" t="s">
        <v>179</v>
      </c>
      <c r="C86" s="48" t="s">
        <v>42</v>
      </c>
      <c r="D86" s="177">
        <f t="shared" ref="D86:F88" si="33">D87</f>
        <v>150</v>
      </c>
      <c r="E86" s="177">
        <f t="shared" si="33"/>
        <v>2150</v>
      </c>
      <c r="F86" s="53">
        <f t="shared" si="33"/>
        <v>2300</v>
      </c>
    </row>
    <row r="87" spans="1:6" ht="22.5" x14ac:dyDescent="0.2">
      <c r="A87" s="44" t="s">
        <v>121</v>
      </c>
      <c r="B87" s="57">
        <v>7841200590</v>
      </c>
      <c r="C87" s="48"/>
      <c r="D87" s="177">
        <f t="shared" si="33"/>
        <v>150</v>
      </c>
      <c r="E87" s="177">
        <f t="shared" si="33"/>
        <v>2150</v>
      </c>
      <c r="F87" s="53">
        <f t="shared" si="33"/>
        <v>2300</v>
      </c>
    </row>
    <row r="88" spans="1:6" ht="22.5" x14ac:dyDescent="0.2">
      <c r="A88" s="44" t="s">
        <v>71</v>
      </c>
      <c r="B88" s="57">
        <v>7841200590</v>
      </c>
      <c r="C88" s="48">
        <v>200</v>
      </c>
      <c r="D88" s="177">
        <f t="shared" si="33"/>
        <v>150</v>
      </c>
      <c r="E88" s="177">
        <f t="shared" si="33"/>
        <v>2150</v>
      </c>
      <c r="F88" s="53">
        <f t="shared" si="33"/>
        <v>2300</v>
      </c>
    </row>
    <row r="89" spans="1:6" ht="22.5" x14ac:dyDescent="0.2">
      <c r="A89" s="44" t="s">
        <v>44</v>
      </c>
      <c r="B89" s="57">
        <v>7841200590</v>
      </c>
      <c r="C89" s="48">
        <v>240</v>
      </c>
      <c r="D89" s="177">
        <v>150</v>
      </c>
      <c r="E89" s="177">
        <v>2150</v>
      </c>
      <c r="F89" s="53">
        <f>D89+E89</f>
        <v>2300</v>
      </c>
    </row>
    <row r="90" spans="1:6" ht="22.5" x14ac:dyDescent="0.2">
      <c r="A90" s="52" t="s">
        <v>182</v>
      </c>
      <c r="B90" s="47" t="s">
        <v>183</v>
      </c>
      <c r="C90" s="48"/>
      <c r="D90" s="171">
        <f t="shared" ref="D90:F90" si="34">D91</f>
        <v>10745</v>
      </c>
      <c r="E90" s="171">
        <f t="shared" si="34"/>
        <v>101</v>
      </c>
      <c r="F90" s="49">
        <f t="shared" si="34"/>
        <v>10846</v>
      </c>
    </row>
    <row r="91" spans="1:6" ht="22.5" x14ac:dyDescent="0.2">
      <c r="A91" s="52" t="s">
        <v>121</v>
      </c>
      <c r="B91" s="47" t="s">
        <v>184</v>
      </c>
      <c r="C91" s="48" t="s">
        <v>42</v>
      </c>
      <c r="D91" s="171">
        <f>D92+D94</f>
        <v>10745</v>
      </c>
      <c r="E91" s="171">
        <f>E92+E94+E96</f>
        <v>101</v>
      </c>
      <c r="F91" s="49">
        <f>F92+F94+F96</f>
        <v>10846</v>
      </c>
    </row>
    <row r="92" spans="1:6" ht="45" x14ac:dyDescent="0.2">
      <c r="A92" s="44" t="s">
        <v>46</v>
      </c>
      <c r="B92" s="47" t="s">
        <v>184</v>
      </c>
      <c r="C92" s="48" t="s">
        <v>47</v>
      </c>
      <c r="D92" s="171">
        <f>D93</f>
        <v>9498</v>
      </c>
      <c r="E92" s="171">
        <f t="shared" ref="E92:F92" si="35">E93</f>
        <v>0</v>
      </c>
      <c r="F92" s="49">
        <f t="shared" si="35"/>
        <v>9498</v>
      </c>
    </row>
    <row r="93" spans="1:6" x14ac:dyDescent="0.2">
      <c r="A93" s="44" t="s">
        <v>48</v>
      </c>
      <c r="B93" s="47" t="s">
        <v>184</v>
      </c>
      <c r="C93" s="48" t="s">
        <v>49</v>
      </c>
      <c r="D93" s="177">
        <v>9498</v>
      </c>
      <c r="E93" s="177">
        <v>0</v>
      </c>
      <c r="F93" s="53">
        <f>D93+E93</f>
        <v>9498</v>
      </c>
    </row>
    <row r="94" spans="1:6" ht="22.5" x14ac:dyDescent="0.2">
      <c r="A94" s="44" t="s">
        <v>71</v>
      </c>
      <c r="B94" s="47" t="s">
        <v>184</v>
      </c>
      <c r="C94" s="48" t="s">
        <v>43</v>
      </c>
      <c r="D94" s="177">
        <f>D95</f>
        <v>1247</v>
      </c>
      <c r="E94" s="177">
        <f t="shared" ref="E94:F94" si="36">E95</f>
        <v>100</v>
      </c>
      <c r="F94" s="53">
        <f t="shared" si="36"/>
        <v>1347</v>
      </c>
    </row>
    <row r="95" spans="1:6" ht="22.5" x14ac:dyDescent="0.2">
      <c r="A95" s="44" t="s">
        <v>44</v>
      </c>
      <c r="B95" s="47" t="s">
        <v>184</v>
      </c>
      <c r="C95" s="48" t="s">
        <v>45</v>
      </c>
      <c r="D95" s="177">
        <v>1247</v>
      </c>
      <c r="E95" s="177">
        <v>100</v>
      </c>
      <c r="F95" s="53">
        <f>D95+E95</f>
        <v>1347</v>
      </c>
    </row>
    <row r="96" spans="1:6" x14ac:dyDescent="0.2">
      <c r="A96" s="44" t="s">
        <v>52</v>
      </c>
      <c r="B96" s="47" t="s">
        <v>184</v>
      </c>
      <c r="C96" s="48">
        <v>800</v>
      </c>
      <c r="D96" s="177">
        <f>D97</f>
        <v>0</v>
      </c>
      <c r="E96" s="177">
        <f t="shared" ref="E96:F96" si="37">E97</f>
        <v>1</v>
      </c>
      <c r="F96" s="53">
        <f t="shared" si="37"/>
        <v>1</v>
      </c>
    </row>
    <row r="97" spans="1:6" x14ac:dyDescent="0.2">
      <c r="A97" s="44" t="s">
        <v>54</v>
      </c>
      <c r="B97" s="47" t="s">
        <v>184</v>
      </c>
      <c r="C97" s="48">
        <v>850</v>
      </c>
      <c r="D97" s="177">
        <v>0</v>
      </c>
      <c r="E97" s="177">
        <v>1</v>
      </c>
      <c r="F97" s="53">
        <f>D97+E97</f>
        <v>1</v>
      </c>
    </row>
    <row r="98" spans="1:6" ht="22.5" x14ac:dyDescent="0.2">
      <c r="A98" s="120" t="s">
        <v>271</v>
      </c>
      <c r="B98" s="117" t="s">
        <v>114</v>
      </c>
      <c r="C98" s="118"/>
      <c r="D98" s="191">
        <f>D99</f>
        <v>1245</v>
      </c>
      <c r="E98" s="191">
        <f t="shared" ref="E98:F98" si="38">E99</f>
        <v>3112.5</v>
      </c>
      <c r="F98" s="191">
        <f t="shared" si="38"/>
        <v>4357.5</v>
      </c>
    </row>
    <row r="99" spans="1:6" x14ac:dyDescent="0.2">
      <c r="A99" s="99" t="s">
        <v>214</v>
      </c>
      <c r="B99" s="102" t="s">
        <v>194</v>
      </c>
      <c r="C99" s="103"/>
      <c r="D99" s="170">
        <f>D100+D106</f>
        <v>1245</v>
      </c>
      <c r="E99" s="170">
        <f t="shared" ref="E99:F99" si="39">E100+E106</f>
        <v>3112.5</v>
      </c>
      <c r="F99" s="123">
        <f t="shared" si="39"/>
        <v>4357.5</v>
      </c>
    </row>
    <row r="100" spans="1:6" ht="33.75" x14ac:dyDescent="0.2">
      <c r="A100" s="44" t="s">
        <v>200</v>
      </c>
      <c r="B100" s="47" t="s">
        <v>195</v>
      </c>
      <c r="C100" s="48"/>
      <c r="D100" s="171">
        <f t="shared" ref="D100:F102" si="40">D101</f>
        <v>1195</v>
      </c>
      <c r="E100" s="171">
        <f t="shared" si="40"/>
        <v>2762.5</v>
      </c>
      <c r="F100" s="49">
        <f t="shared" si="40"/>
        <v>3957.5</v>
      </c>
    </row>
    <row r="101" spans="1:6" x14ac:dyDescent="0.2">
      <c r="A101" s="52" t="s">
        <v>155</v>
      </c>
      <c r="B101" s="47" t="s">
        <v>196</v>
      </c>
      <c r="C101" s="48"/>
      <c r="D101" s="171">
        <f>D102+D104</f>
        <v>1195</v>
      </c>
      <c r="E101" s="171">
        <f t="shared" ref="E101:F101" si="41">E102+E104</f>
        <v>2762.5</v>
      </c>
      <c r="F101" s="49">
        <f t="shared" si="41"/>
        <v>3957.5</v>
      </c>
    </row>
    <row r="102" spans="1:6" ht="53.25" customHeight="1" x14ac:dyDescent="0.2">
      <c r="A102" s="44" t="s">
        <v>71</v>
      </c>
      <c r="B102" s="47" t="s">
        <v>196</v>
      </c>
      <c r="C102" s="48" t="s">
        <v>43</v>
      </c>
      <c r="D102" s="171">
        <f t="shared" si="40"/>
        <v>1180</v>
      </c>
      <c r="E102" s="171">
        <f t="shared" si="40"/>
        <v>2762.5</v>
      </c>
      <c r="F102" s="49">
        <f t="shared" si="40"/>
        <v>3942.5</v>
      </c>
    </row>
    <row r="103" spans="1:6" ht="22.5" x14ac:dyDescent="0.2">
      <c r="A103" s="44" t="s">
        <v>44</v>
      </c>
      <c r="B103" s="47" t="s">
        <v>196</v>
      </c>
      <c r="C103" s="48" t="s">
        <v>45</v>
      </c>
      <c r="D103" s="175">
        <v>1180</v>
      </c>
      <c r="E103" s="175">
        <v>2762.5</v>
      </c>
      <c r="F103" s="86">
        <f>D103+E103</f>
        <v>3942.5</v>
      </c>
    </row>
    <row r="104" spans="1:6" x14ac:dyDescent="0.2">
      <c r="A104" s="44" t="s">
        <v>52</v>
      </c>
      <c r="B104" s="47" t="s">
        <v>196</v>
      </c>
      <c r="C104" s="48">
        <v>800</v>
      </c>
      <c r="D104" s="177">
        <f>D105</f>
        <v>15</v>
      </c>
      <c r="E104" s="177">
        <f t="shared" ref="E104:F104" si="42">E105</f>
        <v>0</v>
      </c>
      <c r="F104" s="53">
        <f t="shared" si="42"/>
        <v>15</v>
      </c>
    </row>
    <row r="105" spans="1:6" x14ac:dyDescent="0.2">
      <c r="A105" s="44" t="s">
        <v>54</v>
      </c>
      <c r="B105" s="47" t="s">
        <v>196</v>
      </c>
      <c r="C105" s="48" t="s">
        <v>55</v>
      </c>
      <c r="D105" s="177">
        <v>15</v>
      </c>
      <c r="E105" s="177">
        <v>0</v>
      </c>
      <c r="F105" s="53">
        <f>D105+E105</f>
        <v>15</v>
      </c>
    </row>
    <row r="106" spans="1:6" ht="22.5" x14ac:dyDescent="0.2">
      <c r="A106" s="44" t="s">
        <v>199</v>
      </c>
      <c r="B106" s="47" t="s">
        <v>197</v>
      </c>
      <c r="C106" s="48"/>
      <c r="D106" s="177">
        <f>D107</f>
        <v>50</v>
      </c>
      <c r="E106" s="177">
        <f t="shared" ref="E106:F108" si="43">E107</f>
        <v>350</v>
      </c>
      <c r="F106" s="53">
        <f t="shared" si="43"/>
        <v>400</v>
      </c>
    </row>
    <row r="107" spans="1:6" x14ac:dyDescent="0.2">
      <c r="A107" s="52" t="s">
        <v>155</v>
      </c>
      <c r="B107" s="47" t="s">
        <v>198</v>
      </c>
      <c r="C107" s="48"/>
      <c r="D107" s="177">
        <f>D108</f>
        <v>50</v>
      </c>
      <c r="E107" s="177">
        <f t="shared" si="43"/>
        <v>350</v>
      </c>
      <c r="F107" s="53">
        <f t="shared" si="43"/>
        <v>400</v>
      </c>
    </row>
    <row r="108" spans="1:6" ht="22.5" x14ac:dyDescent="0.2">
      <c r="A108" s="44" t="s">
        <v>71</v>
      </c>
      <c r="B108" s="47" t="s">
        <v>198</v>
      </c>
      <c r="C108" s="48">
        <v>200</v>
      </c>
      <c r="D108" s="177">
        <f>D109</f>
        <v>50</v>
      </c>
      <c r="E108" s="177">
        <f t="shared" si="43"/>
        <v>350</v>
      </c>
      <c r="F108" s="53">
        <f t="shared" si="43"/>
        <v>400</v>
      </c>
    </row>
    <row r="109" spans="1:6" ht="22.5" x14ac:dyDescent="0.2">
      <c r="A109" s="44" t="s">
        <v>36</v>
      </c>
      <c r="B109" s="47" t="s">
        <v>198</v>
      </c>
      <c r="C109" s="48">
        <v>240</v>
      </c>
      <c r="D109" s="177">
        <v>50</v>
      </c>
      <c r="E109" s="177">
        <v>350</v>
      </c>
      <c r="F109" s="53">
        <f>D109+E109</f>
        <v>400</v>
      </c>
    </row>
    <row r="110" spans="1:6" ht="22.5" x14ac:dyDescent="0.2">
      <c r="A110" s="116" t="s">
        <v>277</v>
      </c>
      <c r="B110" s="117" t="s">
        <v>117</v>
      </c>
      <c r="C110" s="118" t="s">
        <v>42</v>
      </c>
      <c r="D110" s="191">
        <f>D111</f>
        <v>482.7</v>
      </c>
      <c r="E110" s="191">
        <f t="shared" ref="E110:F110" si="44">E111</f>
        <v>1275</v>
      </c>
      <c r="F110" s="119">
        <f t="shared" si="44"/>
        <v>1757.7</v>
      </c>
    </row>
    <row r="111" spans="1:6" x14ac:dyDescent="0.2">
      <c r="A111" s="52" t="s">
        <v>214</v>
      </c>
      <c r="B111" s="102" t="s">
        <v>170</v>
      </c>
      <c r="C111" s="103"/>
      <c r="D111" s="170">
        <f>D112+D116+D120</f>
        <v>482.7</v>
      </c>
      <c r="E111" s="170">
        <f t="shared" ref="E111:F111" si="45">E112+E116+E120</f>
        <v>1275</v>
      </c>
      <c r="F111" s="170">
        <f t="shared" si="45"/>
        <v>1757.7</v>
      </c>
    </row>
    <row r="112" spans="1:6" ht="22.5" x14ac:dyDescent="0.2">
      <c r="A112" s="52" t="s">
        <v>245</v>
      </c>
      <c r="B112" s="47" t="s">
        <v>171</v>
      </c>
      <c r="C112" s="48"/>
      <c r="D112" s="171">
        <f>D113</f>
        <v>50</v>
      </c>
      <c r="E112" s="171">
        <f t="shared" ref="E112:F113" si="46">E113</f>
        <v>675</v>
      </c>
      <c r="F112" s="49">
        <f t="shared" si="46"/>
        <v>725</v>
      </c>
    </row>
    <row r="113" spans="1:6" x14ac:dyDescent="0.2">
      <c r="A113" s="52" t="s">
        <v>155</v>
      </c>
      <c r="B113" s="47" t="s">
        <v>172</v>
      </c>
      <c r="C113" s="48"/>
      <c r="D113" s="171">
        <f>D114</f>
        <v>50</v>
      </c>
      <c r="E113" s="171">
        <f t="shared" si="46"/>
        <v>675</v>
      </c>
      <c r="F113" s="49">
        <f t="shared" si="46"/>
        <v>725</v>
      </c>
    </row>
    <row r="114" spans="1:6" ht="22.5" x14ac:dyDescent="0.2">
      <c r="A114" s="44" t="s">
        <v>71</v>
      </c>
      <c r="B114" s="47" t="s">
        <v>172</v>
      </c>
      <c r="C114" s="48">
        <v>200</v>
      </c>
      <c r="D114" s="171">
        <f t="shared" ref="D114:F114" si="47">D115</f>
        <v>50</v>
      </c>
      <c r="E114" s="171">
        <f t="shared" si="47"/>
        <v>675</v>
      </c>
      <c r="F114" s="49">
        <f t="shared" si="47"/>
        <v>725</v>
      </c>
    </row>
    <row r="115" spans="1:6" ht="22.5" x14ac:dyDescent="0.2">
      <c r="A115" s="44" t="s">
        <v>44</v>
      </c>
      <c r="B115" s="47" t="s">
        <v>172</v>
      </c>
      <c r="C115" s="48">
        <v>240</v>
      </c>
      <c r="D115" s="171">
        <v>50</v>
      </c>
      <c r="E115" s="171">
        <v>675</v>
      </c>
      <c r="F115" s="49">
        <f>D115+E115</f>
        <v>725</v>
      </c>
    </row>
    <row r="116" spans="1:6" ht="22.5" x14ac:dyDescent="0.2">
      <c r="A116" s="44" t="s">
        <v>246</v>
      </c>
      <c r="B116" s="47" t="s">
        <v>173</v>
      </c>
      <c r="C116" s="48"/>
      <c r="D116" s="171">
        <f t="shared" ref="D116:F118" si="48">D117</f>
        <v>432.7</v>
      </c>
      <c r="E116" s="171">
        <f t="shared" si="48"/>
        <v>600</v>
      </c>
      <c r="F116" s="49">
        <f t="shared" si="48"/>
        <v>1032.7</v>
      </c>
    </row>
    <row r="117" spans="1:6" x14ac:dyDescent="0.2">
      <c r="A117" s="52" t="s">
        <v>155</v>
      </c>
      <c r="B117" s="47" t="s">
        <v>174</v>
      </c>
      <c r="C117" s="48"/>
      <c r="D117" s="171">
        <f t="shared" si="48"/>
        <v>432.7</v>
      </c>
      <c r="E117" s="171">
        <f t="shared" si="48"/>
        <v>600</v>
      </c>
      <c r="F117" s="49">
        <f t="shared" si="48"/>
        <v>1032.7</v>
      </c>
    </row>
    <row r="118" spans="1:6" ht="22.5" x14ac:dyDescent="0.2">
      <c r="A118" s="44" t="s">
        <v>71</v>
      </c>
      <c r="B118" s="47" t="s">
        <v>174</v>
      </c>
      <c r="C118" s="48" t="s">
        <v>43</v>
      </c>
      <c r="D118" s="171">
        <f t="shared" si="48"/>
        <v>432.7</v>
      </c>
      <c r="E118" s="171">
        <f t="shared" si="48"/>
        <v>600</v>
      </c>
      <c r="F118" s="49">
        <f t="shared" si="48"/>
        <v>1032.7</v>
      </c>
    </row>
    <row r="119" spans="1:6" ht="22.5" x14ac:dyDescent="0.2">
      <c r="A119" s="44" t="s">
        <v>44</v>
      </c>
      <c r="B119" s="47" t="s">
        <v>174</v>
      </c>
      <c r="C119" s="48" t="s">
        <v>45</v>
      </c>
      <c r="D119" s="171">
        <f>502.7-70</f>
        <v>432.7</v>
      </c>
      <c r="E119" s="171">
        <v>600</v>
      </c>
      <c r="F119" s="49">
        <f>D119+E119</f>
        <v>1032.7</v>
      </c>
    </row>
    <row r="120" spans="1:6" ht="33.75" x14ac:dyDescent="0.2">
      <c r="A120" s="44" t="s">
        <v>247</v>
      </c>
      <c r="B120" s="47" t="s">
        <v>233</v>
      </c>
      <c r="C120" s="48"/>
      <c r="D120" s="171">
        <f t="shared" ref="D120:F122" si="49">D121</f>
        <v>0</v>
      </c>
      <c r="E120" s="171">
        <f t="shared" si="49"/>
        <v>0</v>
      </c>
      <c r="F120" s="49">
        <f t="shared" si="49"/>
        <v>0</v>
      </c>
    </row>
    <row r="121" spans="1:6" x14ac:dyDescent="0.2">
      <c r="A121" s="52" t="s">
        <v>155</v>
      </c>
      <c r="B121" s="47" t="s">
        <v>234</v>
      </c>
      <c r="C121" s="48"/>
      <c r="D121" s="171">
        <f t="shared" si="49"/>
        <v>0</v>
      </c>
      <c r="E121" s="171">
        <f t="shared" si="49"/>
        <v>0</v>
      </c>
      <c r="F121" s="49">
        <f t="shared" si="49"/>
        <v>0</v>
      </c>
    </row>
    <row r="122" spans="1:6" ht="22.5" x14ac:dyDescent="0.2">
      <c r="A122" s="44" t="s">
        <v>71</v>
      </c>
      <c r="B122" s="47" t="s">
        <v>234</v>
      </c>
      <c r="C122" s="48" t="s">
        <v>43</v>
      </c>
      <c r="D122" s="171">
        <f t="shared" si="49"/>
        <v>0</v>
      </c>
      <c r="E122" s="171">
        <f t="shared" si="49"/>
        <v>0</v>
      </c>
      <c r="F122" s="49">
        <f t="shared" si="49"/>
        <v>0</v>
      </c>
    </row>
    <row r="123" spans="1:6" ht="22.5" x14ac:dyDescent="0.2">
      <c r="A123" s="44" t="s">
        <v>44</v>
      </c>
      <c r="B123" s="47" t="s">
        <v>234</v>
      </c>
      <c r="C123" s="48" t="s">
        <v>45</v>
      </c>
      <c r="D123" s="171">
        <v>0</v>
      </c>
      <c r="E123" s="171">
        <v>0</v>
      </c>
      <c r="F123" s="49">
        <f>D123+E123</f>
        <v>0</v>
      </c>
    </row>
    <row r="124" spans="1:6" ht="22.5" x14ac:dyDescent="0.2">
      <c r="A124" s="120" t="s">
        <v>280</v>
      </c>
      <c r="B124" s="117" t="s">
        <v>147</v>
      </c>
      <c r="C124" s="118"/>
      <c r="D124" s="191">
        <f t="shared" ref="D124:F124" si="50">D125</f>
        <v>350</v>
      </c>
      <c r="E124" s="191">
        <f t="shared" si="50"/>
        <v>0</v>
      </c>
      <c r="F124" s="119">
        <f t="shared" si="50"/>
        <v>350</v>
      </c>
    </row>
    <row r="125" spans="1:6" x14ac:dyDescent="0.2">
      <c r="A125" s="99" t="s">
        <v>214</v>
      </c>
      <c r="B125" s="47" t="s">
        <v>201</v>
      </c>
      <c r="C125" s="48"/>
      <c r="D125" s="175">
        <f>D126+D136</f>
        <v>350</v>
      </c>
      <c r="E125" s="175">
        <f>E126+E136</f>
        <v>0</v>
      </c>
      <c r="F125" s="86">
        <f>F126+F136</f>
        <v>350</v>
      </c>
    </row>
    <row r="126" spans="1:6" ht="33.75" x14ac:dyDescent="0.2">
      <c r="A126" s="44" t="s">
        <v>222</v>
      </c>
      <c r="B126" s="47" t="s">
        <v>219</v>
      </c>
      <c r="C126" s="48"/>
      <c r="D126" s="175">
        <f>D127+D130+D133</f>
        <v>300</v>
      </c>
      <c r="E126" s="175">
        <f t="shared" ref="E126:F126" si="51">E127+E130+E133</f>
        <v>0</v>
      </c>
      <c r="F126" s="86">
        <f t="shared" si="51"/>
        <v>300</v>
      </c>
    </row>
    <row r="127" spans="1:6" ht="22.5" x14ac:dyDescent="0.2">
      <c r="A127" s="44" t="s">
        <v>146</v>
      </c>
      <c r="B127" s="47" t="s">
        <v>220</v>
      </c>
      <c r="C127" s="48"/>
      <c r="D127" s="175">
        <f>D128</f>
        <v>150</v>
      </c>
      <c r="E127" s="175">
        <f t="shared" ref="E127:F127" si="52">E128</f>
        <v>0</v>
      </c>
      <c r="F127" s="86">
        <f t="shared" si="52"/>
        <v>150</v>
      </c>
    </row>
    <row r="128" spans="1:6" ht="45" x14ac:dyDescent="0.2">
      <c r="A128" s="44" t="s">
        <v>46</v>
      </c>
      <c r="B128" s="47" t="s">
        <v>220</v>
      </c>
      <c r="C128" s="48">
        <v>100</v>
      </c>
      <c r="D128" s="175">
        <f>D129</f>
        <v>150</v>
      </c>
      <c r="E128" s="175">
        <f t="shared" ref="E128:F128" si="53">E129</f>
        <v>0</v>
      </c>
      <c r="F128" s="86">
        <f t="shared" si="53"/>
        <v>150</v>
      </c>
    </row>
    <row r="129" spans="1:6" x14ac:dyDescent="0.2">
      <c r="A129" s="44" t="s">
        <v>48</v>
      </c>
      <c r="B129" s="47" t="s">
        <v>220</v>
      </c>
      <c r="C129" s="48">
        <v>110</v>
      </c>
      <c r="D129" s="175">
        <v>150</v>
      </c>
      <c r="E129" s="175">
        <v>0</v>
      </c>
      <c r="F129" s="86">
        <f>D129+E129</f>
        <v>150</v>
      </c>
    </row>
    <row r="130" spans="1:6" ht="33.75" x14ac:dyDescent="0.2">
      <c r="A130" s="44" t="s">
        <v>291</v>
      </c>
      <c r="B130" s="47" t="s">
        <v>221</v>
      </c>
      <c r="C130" s="48"/>
      <c r="D130" s="175">
        <f>D131</f>
        <v>150</v>
      </c>
      <c r="E130" s="175">
        <f t="shared" ref="E130:F131" si="54">E131</f>
        <v>-150</v>
      </c>
      <c r="F130" s="86">
        <f t="shared" si="54"/>
        <v>0</v>
      </c>
    </row>
    <row r="131" spans="1:6" ht="45" x14ac:dyDescent="0.2">
      <c r="A131" s="44" t="s">
        <v>46</v>
      </c>
      <c r="B131" s="47" t="s">
        <v>221</v>
      </c>
      <c r="C131" s="48">
        <v>100</v>
      </c>
      <c r="D131" s="175">
        <f>D132</f>
        <v>150</v>
      </c>
      <c r="E131" s="175">
        <f t="shared" si="54"/>
        <v>-150</v>
      </c>
      <c r="F131" s="86">
        <f t="shared" si="54"/>
        <v>0</v>
      </c>
    </row>
    <row r="132" spans="1:6" x14ac:dyDescent="0.2">
      <c r="A132" s="44" t="s">
        <v>48</v>
      </c>
      <c r="B132" s="47" t="s">
        <v>221</v>
      </c>
      <c r="C132" s="48">
        <v>110</v>
      </c>
      <c r="D132" s="175">
        <v>150</v>
      </c>
      <c r="E132" s="175">
        <v>-150</v>
      </c>
      <c r="F132" s="86">
        <f>D132+E132</f>
        <v>0</v>
      </c>
    </row>
    <row r="133" spans="1:6" ht="33.75" x14ac:dyDescent="0.2">
      <c r="A133" s="44" t="s">
        <v>291</v>
      </c>
      <c r="B133" s="47" t="s">
        <v>315</v>
      </c>
      <c r="C133" s="48"/>
      <c r="D133" s="175">
        <f>D134</f>
        <v>0</v>
      </c>
      <c r="E133" s="175">
        <f t="shared" ref="E133:F134" si="55">E134</f>
        <v>150</v>
      </c>
      <c r="F133" s="86">
        <f t="shared" si="55"/>
        <v>150</v>
      </c>
    </row>
    <row r="134" spans="1:6" ht="45" x14ac:dyDescent="0.2">
      <c r="A134" s="44" t="s">
        <v>46</v>
      </c>
      <c r="B134" s="47" t="s">
        <v>315</v>
      </c>
      <c r="C134" s="48">
        <v>100</v>
      </c>
      <c r="D134" s="175">
        <f>D135</f>
        <v>0</v>
      </c>
      <c r="E134" s="175">
        <f t="shared" si="55"/>
        <v>150</v>
      </c>
      <c r="F134" s="86">
        <f t="shared" si="55"/>
        <v>150</v>
      </c>
    </row>
    <row r="135" spans="1:6" x14ac:dyDescent="0.2">
      <c r="A135" s="44" t="s">
        <v>48</v>
      </c>
      <c r="B135" s="47" t="s">
        <v>315</v>
      </c>
      <c r="C135" s="48">
        <v>110</v>
      </c>
      <c r="D135" s="175">
        <v>0</v>
      </c>
      <c r="E135" s="175">
        <v>150</v>
      </c>
      <c r="F135" s="86">
        <f>D135+E135</f>
        <v>150</v>
      </c>
    </row>
    <row r="136" spans="1:6" ht="22.5" x14ac:dyDescent="0.2">
      <c r="A136" s="44" t="s">
        <v>204</v>
      </c>
      <c r="B136" s="47" t="s">
        <v>202</v>
      </c>
      <c r="C136" s="48"/>
      <c r="D136" s="177">
        <f>D137</f>
        <v>50</v>
      </c>
      <c r="E136" s="177">
        <f t="shared" ref="E136:F138" si="56">E137</f>
        <v>0</v>
      </c>
      <c r="F136" s="53">
        <f t="shared" si="56"/>
        <v>50</v>
      </c>
    </row>
    <row r="137" spans="1:6" x14ac:dyDescent="0.2">
      <c r="A137" s="52" t="s">
        <v>155</v>
      </c>
      <c r="B137" s="47" t="s">
        <v>203</v>
      </c>
      <c r="C137" s="48"/>
      <c r="D137" s="177">
        <f>D138</f>
        <v>50</v>
      </c>
      <c r="E137" s="177">
        <f t="shared" si="56"/>
        <v>0</v>
      </c>
      <c r="F137" s="53">
        <f t="shared" si="56"/>
        <v>50</v>
      </c>
    </row>
    <row r="138" spans="1:6" ht="22.5" x14ac:dyDescent="0.2">
      <c r="A138" s="44" t="s">
        <v>71</v>
      </c>
      <c r="B138" s="47" t="s">
        <v>203</v>
      </c>
      <c r="C138" s="48">
        <v>200</v>
      </c>
      <c r="D138" s="177">
        <f>D139</f>
        <v>50</v>
      </c>
      <c r="E138" s="177">
        <f t="shared" si="56"/>
        <v>0</v>
      </c>
      <c r="F138" s="53">
        <f t="shared" si="56"/>
        <v>50</v>
      </c>
    </row>
    <row r="139" spans="1:6" ht="22.5" x14ac:dyDescent="0.2">
      <c r="A139" s="44" t="s">
        <v>44</v>
      </c>
      <c r="B139" s="47" t="s">
        <v>203</v>
      </c>
      <c r="C139" s="48">
        <v>240</v>
      </c>
      <c r="D139" s="177">
        <v>50</v>
      </c>
      <c r="E139" s="177">
        <v>0</v>
      </c>
      <c r="F139" s="53">
        <f>D139+E139</f>
        <v>50</v>
      </c>
    </row>
    <row r="140" spans="1:6" ht="33.75" x14ac:dyDescent="0.2">
      <c r="A140" s="120" t="s">
        <v>272</v>
      </c>
      <c r="B140" s="117" t="s">
        <v>115</v>
      </c>
      <c r="C140" s="118"/>
      <c r="D140" s="192">
        <f t="shared" ref="D140:F144" si="57">D141</f>
        <v>51</v>
      </c>
      <c r="E140" s="192">
        <f t="shared" si="57"/>
        <v>0</v>
      </c>
      <c r="F140" s="149">
        <f t="shared" si="57"/>
        <v>51</v>
      </c>
    </row>
    <row r="141" spans="1:6" x14ac:dyDescent="0.2">
      <c r="A141" s="99" t="s">
        <v>214</v>
      </c>
      <c r="B141" s="47" t="s">
        <v>205</v>
      </c>
      <c r="C141" s="48"/>
      <c r="D141" s="171">
        <f>D142+D151+D155+D159</f>
        <v>51</v>
      </c>
      <c r="E141" s="171">
        <f t="shared" ref="E141:F141" si="58">E142+E151+E155+E159</f>
        <v>0</v>
      </c>
      <c r="F141" s="49">
        <f t="shared" si="58"/>
        <v>51</v>
      </c>
    </row>
    <row r="142" spans="1:6" ht="22.5" x14ac:dyDescent="0.2">
      <c r="A142" s="44" t="s">
        <v>215</v>
      </c>
      <c r="B142" s="47" t="s">
        <v>216</v>
      </c>
      <c r="C142" s="48"/>
      <c r="D142" s="171">
        <f>D143+D146+D149</f>
        <v>31</v>
      </c>
      <c r="E142" s="171">
        <f t="shared" ref="E142:F142" si="59">E143+E146+E149</f>
        <v>0</v>
      </c>
      <c r="F142" s="49">
        <f t="shared" si="59"/>
        <v>31</v>
      </c>
    </row>
    <row r="143" spans="1:6" ht="22.5" x14ac:dyDescent="0.2">
      <c r="A143" s="44" t="s">
        <v>108</v>
      </c>
      <c r="B143" s="47" t="s">
        <v>217</v>
      </c>
      <c r="C143" s="48"/>
      <c r="D143" s="171">
        <f t="shared" si="57"/>
        <v>22</v>
      </c>
      <c r="E143" s="171">
        <f t="shared" si="57"/>
        <v>0</v>
      </c>
      <c r="F143" s="49">
        <f t="shared" si="57"/>
        <v>22</v>
      </c>
    </row>
    <row r="144" spans="1:6" ht="45" x14ac:dyDescent="0.2">
      <c r="A144" s="44" t="s">
        <v>46</v>
      </c>
      <c r="B144" s="47" t="s">
        <v>217</v>
      </c>
      <c r="C144" s="48">
        <v>100</v>
      </c>
      <c r="D144" s="171">
        <f t="shared" si="57"/>
        <v>22</v>
      </c>
      <c r="E144" s="171">
        <f t="shared" si="57"/>
        <v>0</v>
      </c>
      <c r="F144" s="49">
        <f t="shared" si="57"/>
        <v>22</v>
      </c>
    </row>
    <row r="145" spans="1:6" ht="22.5" x14ac:dyDescent="0.2">
      <c r="A145" s="44" t="s">
        <v>50</v>
      </c>
      <c r="B145" s="47" t="s">
        <v>217</v>
      </c>
      <c r="C145" s="48">
        <v>120</v>
      </c>
      <c r="D145" s="171">
        <v>22</v>
      </c>
      <c r="E145" s="171">
        <v>0</v>
      </c>
      <c r="F145" s="49">
        <f>D145+E145</f>
        <v>22</v>
      </c>
    </row>
    <row r="146" spans="1:6" ht="22.5" x14ac:dyDescent="0.2">
      <c r="A146" s="44" t="s">
        <v>71</v>
      </c>
      <c r="B146" s="47" t="s">
        <v>217</v>
      </c>
      <c r="C146" s="48">
        <v>200</v>
      </c>
      <c r="D146" s="171">
        <f>D147</f>
        <v>2.8</v>
      </c>
      <c r="E146" s="171">
        <f t="shared" ref="E146:F146" si="60">E147</f>
        <v>0</v>
      </c>
      <c r="F146" s="49">
        <f t="shared" si="60"/>
        <v>2.8</v>
      </c>
    </row>
    <row r="147" spans="1:6" ht="22.5" x14ac:dyDescent="0.2">
      <c r="A147" s="44" t="s">
        <v>44</v>
      </c>
      <c r="B147" s="47" t="s">
        <v>217</v>
      </c>
      <c r="C147" s="48">
        <v>240</v>
      </c>
      <c r="D147" s="171">
        <v>2.8</v>
      </c>
      <c r="E147" s="171">
        <v>0</v>
      </c>
      <c r="F147" s="49">
        <f>D147+E147</f>
        <v>2.8</v>
      </c>
    </row>
    <row r="148" spans="1:6" ht="22.5" x14ac:dyDescent="0.2">
      <c r="A148" s="44" t="s">
        <v>290</v>
      </c>
      <c r="B148" s="47" t="s">
        <v>218</v>
      </c>
      <c r="C148" s="48"/>
      <c r="D148" s="177">
        <f t="shared" ref="D148:F149" si="61">D149</f>
        <v>6.2</v>
      </c>
      <c r="E148" s="177">
        <f t="shared" si="61"/>
        <v>0</v>
      </c>
      <c r="F148" s="53">
        <f t="shared" si="61"/>
        <v>6.2</v>
      </c>
    </row>
    <row r="149" spans="1:6" ht="45" x14ac:dyDescent="0.2">
      <c r="A149" s="44" t="s">
        <v>46</v>
      </c>
      <c r="B149" s="47" t="s">
        <v>218</v>
      </c>
      <c r="C149" s="48">
        <v>200</v>
      </c>
      <c r="D149" s="177">
        <f t="shared" si="61"/>
        <v>6.2</v>
      </c>
      <c r="E149" s="177">
        <f t="shared" si="61"/>
        <v>0</v>
      </c>
      <c r="F149" s="53">
        <f t="shared" si="61"/>
        <v>6.2</v>
      </c>
    </row>
    <row r="150" spans="1:6" ht="22.5" x14ac:dyDescent="0.2">
      <c r="A150" s="44" t="s">
        <v>50</v>
      </c>
      <c r="B150" s="47" t="s">
        <v>218</v>
      </c>
      <c r="C150" s="48">
        <v>240</v>
      </c>
      <c r="D150" s="171">
        <v>6.2</v>
      </c>
      <c r="E150" s="171">
        <v>0</v>
      </c>
      <c r="F150" s="49">
        <f>D150+E150</f>
        <v>6.2</v>
      </c>
    </row>
    <row r="151" spans="1:6" ht="22.5" x14ac:dyDescent="0.2">
      <c r="A151" s="44" t="s">
        <v>241</v>
      </c>
      <c r="B151" s="47" t="s">
        <v>239</v>
      </c>
      <c r="C151" s="48"/>
      <c r="D151" s="177">
        <f>D152</f>
        <v>1</v>
      </c>
      <c r="E151" s="177">
        <f t="shared" ref="E151:F153" si="62">E152</f>
        <v>0</v>
      </c>
      <c r="F151" s="53">
        <f t="shared" si="62"/>
        <v>1</v>
      </c>
    </row>
    <row r="152" spans="1:6" x14ac:dyDescent="0.2">
      <c r="A152" s="52" t="s">
        <v>155</v>
      </c>
      <c r="B152" s="47" t="s">
        <v>240</v>
      </c>
      <c r="C152" s="48"/>
      <c r="D152" s="177">
        <f>D153</f>
        <v>1</v>
      </c>
      <c r="E152" s="177">
        <f t="shared" si="62"/>
        <v>0</v>
      </c>
      <c r="F152" s="53">
        <f t="shared" si="62"/>
        <v>1</v>
      </c>
    </row>
    <row r="153" spans="1:6" ht="22.5" x14ac:dyDescent="0.2">
      <c r="A153" s="44" t="s">
        <v>71</v>
      </c>
      <c r="B153" s="47" t="s">
        <v>240</v>
      </c>
      <c r="C153" s="48">
        <v>200</v>
      </c>
      <c r="D153" s="177">
        <f>D154</f>
        <v>1</v>
      </c>
      <c r="E153" s="177">
        <f t="shared" si="62"/>
        <v>0</v>
      </c>
      <c r="F153" s="53">
        <f t="shared" si="62"/>
        <v>1</v>
      </c>
    </row>
    <row r="154" spans="1:6" ht="22.5" x14ac:dyDescent="0.2">
      <c r="A154" s="44" t="s">
        <v>44</v>
      </c>
      <c r="B154" s="47" t="s">
        <v>240</v>
      </c>
      <c r="C154" s="48">
        <v>240</v>
      </c>
      <c r="D154" s="177">
        <v>1</v>
      </c>
      <c r="E154" s="177">
        <v>0</v>
      </c>
      <c r="F154" s="53">
        <f>D154+E154</f>
        <v>1</v>
      </c>
    </row>
    <row r="155" spans="1:6" ht="33.75" x14ac:dyDescent="0.2">
      <c r="A155" s="44" t="s">
        <v>211</v>
      </c>
      <c r="B155" s="47" t="s">
        <v>209</v>
      </c>
      <c r="C155" s="48"/>
      <c r="D155" s="171">
        <f t="shared" ref="D155:F157" si="63">D156</f>
        <v>18</v>
      </c>
      <c r="E155" s="171">
        <f t="shared" si="63"/>
        <v>0</v>
      </c>
      <c r="F155" s="49">
        <f t="shared" si="63"/>
        <v>18</v>
      </c>
    </row>
    <row r="156" spans="1:6" ht="90" x14ac:dyDescent="0.2">
      <c r="A156" s="44" t="s">
        <v>131</v>
      </c>
      <c r="B156" s="57" t="s">
        <v>210</v>
      </c>
      <c r="C156" s="48"/>
      <c r="D156" s="171">
        <f t="shared" si="63"/>
        <v>18</v>
      </c>
      <c r="E156" s="171">
        <f t="shared" si="63"/>
        <v>0</v>
      </c>
      <c r="F156" s="49">
        <f t="shared" si="63"/>
        <v>18</v>
      </c>
    </row>
    <row r="157" spans="1:6" ht="22.5" x14ac:dyDescent="0.2">
      <c r="A157" s="44" t="s">
        <v>71</v>
      </c>
      <c r="B157" s="57" t="s">
        <v>210</v>
      </c>
      <c r="C157" s="48">
        <v>200</v>
      </c>
      <c r="D157" s="171">
        <f>D158</f>
        <v>18</v>
      </c>
      <c r="E157" s="171">
        <f t="shared" si="63"/>
        <v>0</v>
      </c>
      <c r="F157" s="49">
        <f t="shared" si="63"/>
        <v>18</v>
      </c>
    </row>
    <row r="158" spans="1:6" ht="22.5" x14ac:dyDescent="0.2">
      <c r="A158" s="44" t="s">
        <v>44</v>
      </c>
      <c r="B158" s="57" t="s">
        <v>210</v>
      </c>
      <c r="C158" s="48">
        <v>240</v>
      </c>
      <c r="D158" s="171">
        <v>18</v>
      </c>
      <c r="E158" s="171">
        <v>0</v>
      </c>
      <c r="F158" s="49">
        <f>D158+E158</f>
        <v>18</v>
      </c>
    </row>
    <row r="159" spans="1:6" ht="33.75" x14ac:dyDescent="0.2">
      <c r="A159" s="44" t="s">
        <v>208</v>
      </c>
      <c r="B159" s="47" t="s">
        <v>206</v>
      </c>
      <c r="C159" s="48"/>
      <c r="D159" s="175">
        <f t="shared" ref="D159:F161" si="64">D160</f>
        <v>1</v>
      </c>
      <c r="E159" s="175">
        <f t="shared" si="64"/>
        <v>0</v>
      </c>
      <c r="F159" s="86">
        <f t="shared" si="64"/>
        <v>1</v>
      </c>
    </row>
    <row r="160" spans="1:6" x14ac:dyDescent="0.2">
      <c r="A160" s="52" t="s">
        <v>155</v>
      </c>
      <c r="B160" s="47" t="s">
        <v>207</v>
      </c>
      <c r="C160" s="48"/>
      <c r="D160" s="175">
        <f t="shared" si="64"/>
        <v>1</v>
      </c>
      <c r="E160" s="175">
        <f t="shared" si="64"/>
        <v>0</v>
      </c>
      <c r="F160" s="86">
        <f t="shared" si="64"/>
        <v>1</v>
      </c>
    </row>
    <row r="161" spans="1:6" ht="22.5" x14ac:dyDescent="0.2">
      <c r="A161" s="44" t="s">
        <v>71</v>
      </c>
      <c r="B161" s="47" t="s">
        <v>207</v>
      </c>
      <c r="C161" s="48">
        <v>200</v>
      </c>
      <c r="D161" s="175">
        <f t="shared" si="64"/>
        <v>1</v>
      </c>
      <c r="E161" s="175">
        <f t="shared" si="64"/>
        <v>0</v>
      </c>
      <c r="F161" s="86">
        <f t="shared" si="64"/>
        <v>1</v>
      </c>
    </row>
    <row r="162" spans="1:6" ht="22.5" x14ac:dyDescent="0.2">
      <c r="A162" s="44" t="s">
        <v>44</v>
      </c>
      <c r="B162" s="47" t="s">
        <v>207</v>
      </c>
      <c r="C162" s="48">
        <v>240</v>
      </c>
      <c r="D162" s="171">
        <v>1</v>
      </c>
      <c r="E162" s="171">
        <v>0</v>
      </c>
      <c r="F162" s="49">
        <f>D162+E162</f>
        <v>1</v>
      </c>
    </row>
    <row r="163" spans="1:6" ht="33.75" x14ac:dyDescent="0.2">
      <c r="A163" s="116" t="s">
        <v>276</v>
      </c>
      <c r="B163" s="117" t="s">
        <v>116</v>
      </c>
      <c r="C163" s="118" t="s">
        <v>42</v>
      </c>
      <c r="D163" s="191">
        <f>D164</f>
        <v>15396.2</v>
      </c>
      <c r="E163" s="191">
        <f t="shared" ref="E163:F163" si="65">E164</f>
        <v>0</v>
      </c>
      <c r="F163" s="119">
        <f t="shared" si="65"/>
        <v>15396.2</v>
      </c>
    </row>
    <row r="164" spans="1:6" x14ac:dyDescent="0.2">
      <c r="A164" s="52" t="s">
        <v>214</v>
      </c>
      <c r="B164" s="47" t="s">
        <v>229</v>
      </c>
      <c r="C164" s="48"/>
      <c r="D164" s="175">
        <f>D165+D175+D179</f>
        <v>15396.2</v>
      </c>
      <c r="E164" s="175">
        <f>E165+E175+E179</f>
        <v>0</v>
      </c>
      <c r="F164" s="86">
        <f>F165+F175+F179</f>
        <v>15396.2</v>
      </c>
    </row>
    <row r="165" spans="1:6" ht="22.5" x14ac:dyDescent="0.2">
      <c r="A165" s="52" t="s">
        <v>248</v>
      </c>
      <c r="B165" s="47" t="s">
        <v>169</v>
      </c>
      <c r="C165" s="48"/>
      <c r="D165" s="175">
        <f>D166+D169+D172</f>
        <v>15022.2</v>
      </c>
      <c r="E165" s="175">
        <f t="shared" ref="E165:F165" si="66">E166+E169+E172</f>
        <v>0</v>
      </c>
      <c r="F165" s="86">
        <f t="shared" si="66"/>
        <v>15022.2</v>
      </c>
    </row>
    <row r="166" spans="1:6" ht="33.75" x14ac:dyDescent="0.2">
      <c r="A166" s="52" t="s">
        <v>281</v>
      </c>
      <c r="B166" s="47" t="s">
        <v>282</v>
      </c>
      <c r="C166" s="48"/>
      <c r="D166" s="171">
        <f>D167</f>
        <v>5408</v>
      </c>
      <c r="E166" s="171">
        <f t="shared" ref="E166:F167" si="67">E167</f>
        <v>0</v>
      </c>
      <c r="F166" s="49">
        <f t="shared" si="67"/>
        <v>5408</v>
      </c>
    </row>
    <row r="167" spans="1:6" ht="22.5" x14ac:dyDescent="0.2">
      <c r="A167" s="44" t="s">
        <v>71</v>
      </c>
      <c r="B167" s="47" t="s">
        <v>282</v>
      </c>
      <c r="C167" s="48">
        <v>200</v>
      </c>
      <c r="D167" s="171">
        <f>D168</f>
        <v>5408</v>
      </c>
      <c r="E167" s="171">
        <f t="shared" si="67"/>
        <v>0</v>
      </c>
      <c r="F167" s="49">
        <f t="shared" si="67"/>
        <v>5408</v>
      </c>
    </row>
    <row r="168" spans="1:6" ht="22.5" x14ac:dyDescent="0.2">
      <c r="A168" s="44" t="s">
        <v>44</v>
      </c>
      <c r="B168" s="47" t="s">
        <v>282</v>
      </c>
      <c r="C168" s="48">
        <v>240</v>
      </c>
      <c r="D168" s="171">
        <v>5408</v>
      </c>
      <c r="E168" s="171">
        <v>0</v>
      </c>
      <c r="F168" s="49">
        <f>D168+E168</f>
        <v>5408</v>
      </c>
    </row>
    <row r="169" spans="1:6" ht="33.75" x14ac:dyDescent="0.2">
      <c r="A169" s="52" t="s">
        <v>158</v>
      </c>
      <c r="B169" s="47" t="s">
        <v>230</v>
      </c>
      <c r="C169" s="48"/>
      <c r="D169" s="175">
        <f>D170</f>
        <v>8112</v>
      </c>
      <c r="E169" s="175">
        <f t="shared" ref="E169:F170" si="68">E170</f>
        <v>0</v>
      </c>
      <c r="F169" s="86">
        <f t="shared" si="68"/>
        <v>8112</v>
      </c>
    </row>
    <row r="170" spans="1:6" ht="22.5" x14ac:dyDescent="0.2">
      <c r="A170" s="44" t="s">
        <v>71</v>
      </c>
      <c r="B170" s="47" t="s">
        <v>230</v>
      </c>
      <c r="C170" s="48">
        <v>200</v>
      </c>
      <c r="D170" s="175">
        <f>D171</f>
        <v>8112</v>
      </c>
      <c r="E170" s="175">
        <f t="shared" si="68"/>
        <v>0</v>
      </c>
      <c r="F170" s="86">
        <f t="shared" si="68"/>
        <v>8112</v>
      </c>
    </row>
    <row r="171" spans="1:6" ht="22.5" x14ac:dyDescent="0.2">
      <c r="A171" s="44" t="s">
        <v>44</v>
      </c>
      <c r="B171" s="47" t="s">
        <v>230</v>
      </c>
      <c r="C171" s="48">
        <v>240</v>
      </c>
      <c r="D171" s="175">
        <v>8112</v>
      </c>
      <c r="E171" s="175">
        <v>0</v>
      </c>
      <c r="F171" s="86">
        <f>D171+E171</f>
        <v>8112</v>
      </c>
    </row>
    <row r="172" spans="1:6" ht="22.5" x14ac:dyDescent="0.2">
      <c r="A172" s="52" t="s">
        <v>294</v>
      </c>
      <c r="B172" s="47" t="s">
        <v>258</v>
      </c>
      <c r="C172" s="48"/>
      <c r="D172" s="175">
        <f>D173</f>
        <v>1502.2</v>
      </c>
      <c r="E172" s="175">
        <f t="shared" ref="E172:F173" si="69">E173</f>
        <v>0</v>
      </c>
      <c r="F172" s="86">
        <f t="shared" si="69"/>
        <v>1502.2</v>
      </c>
    </row>
    <row r="173" spans="1:6" ht="22.5" x14ac:dyDescent="0.2">
      <c r="A173" s="44" t="s">
        <v>71</v>
      </c>
      <c r="B173" s="47" t="s">
        <v>258</v>
      </c>
      <c r="C173" s="48">
        <v>200</v>
      </c>
      <c r="D173" s="175">
        <f>D174</f>
        <v>1502.2</v>
      </c>
      <c r="E173" s="175">
        <f t="shared" si="69"/>
        <v>0</v>
      </c>
      <c r="F173" s="86">
        <f t="shared" si="69"/>
        <v>1502.2</v>
      </c>
    </row>
    <row r="174" spans="1:6" ht="22.5" x14ac:dyDescent="0.2">
      <c r="A174" s="44" t="s">
        <v>44</v>
      </c>
      <c r="B174" s="47" t="s">
        <v>258</v>
      </c>
      <c r="C174" s="48">
        <v>240</v>
      </c>
      <c r="D174" s="175">
        <v>1502.2</v>
      </c>
      <c r="E174" s="175">
        <v>0</v>
      </c>
      <c r="F174" s="86">
        <f>D174+E174</f>
        <v>1502.2</v>
      </c>
    </row>
    <row r="175" spans="1:6" ht="22.5" x14ac:dyDescent="0.2">
      <c r="A175" s="52" t="s">
        <v>249</v>
      </c>
      <c r="B175" s="47" t="s">
        <v>227</v>
      </c>
      <c r="C175" s="48"/>
      <c r="D175" s="171">
        <f t="shared" ref="D175:F177" si="70">D176</f>
        <v>224</v>
      </c>
      <c r="E175" s="171">
        <f t="shared" si="70"/>
        <v>0</v>
      </c>
      <c r="F175" s="49">
        <f t="shared" si="70"/>
        <v>224</v>
      </c>
    </row>
    <row r="176" spans="1:6" x14ac:dyDescent="0.2">
      <c r="A176" s="52" t="s">
        <v>155</v>
      </c>
      <c r="B176" s="47" t="s">
        <v>228</v>
      </c>
      <c r="C176" s="48"/>
      <c r="D176" s="171">
        <f t="shared" si="70"/>
        <v>224</v>
      </c>
      <c r="E176" s="171">
        <f t="shared" si="70"/>
        <v>0</v>
      </c>
      <c r="F176" s="49">
        <f t="shared" si="70"/>
        <v>224</v>
      </c>
    </row>
    <row r="177" spans="1:8" ht="22.5" x14ac:dyDescent="0.2">
      <c r="A177" s="44" t="s">
        <v>71</v>
      </c>
      <c r="B177" s="47" t="s">
        <v>228</v>
      </c>
      <c r="C177" s="48" t="s">
        <v>43</v>
      </c>
      <c r="D177" s="171">
        <f t="shared" si="70"/>
        <v>224</v>
      </c>
      <c r="E177" s="171">
        <f t="shared" si="70"/>
        <v>0</v>
      </c>
      <c r="F177" s="49">
        <f t="shared" si="70"/>
        <v>224</v>
      </c>
    </row>
    <row r="178" spans="1:8" ht="22.5" x14ac:dyDescent="0.2">
      <c r="A178" s="44" t="s">
        <v>44</v>
      </c>
      <c r="B178" s="47" t="s">
        <v>228</v>
      </c>
      <c r="C178" s="48" t="s">
        <v>45</v>
      </c>
      <c r="D178" s="171">
        <v>224</v>
      </c>
      <c r="E178" s="171">
        <v>0</v>
      </c>
      <c r="F178" s="49">
        <f>D178+E178</f>
        <v>224</v>
      </c>
    </row>
    <row r="179" spans="1:8" ht="22.5" x14ac:dyDescent="0.2">
      <c r="A179" s="52" t="s">
        <v>250</v>
      </c>
      <c r="B179" s="47" t="s">
        <v>231</v>
      </c>
      <c r="C179" s="48" t="s">
        <v>42</v>
      </c>
      <c r="D179" s="171">
        <f>D180</f>
        <v>150</v>
      </c>
      <c r="E179" s="171">
        <f t="shared" ref="E179:F179" si="71">E180</f>
        <v>0</v>
      </c>
      <c r="F179" s="49">
        <f t="shared" si="71"/>
        <v>150</v>
      </c>
    </row>
    <row r="180" spans="1:8" x14ac:dyDescent="0.2">
      <c r="A180" s="52" t="s">
        <v>155</v>
      </c>
      <c r="B180" s="47" t="s">
        <v>232</v>
      </c>
      <c r="C180" s="48"/>
      <c r="D180" s="177">
        <f t="shared" ref="D180:F181" si="72">D181</f>
        <v>150</v>
      </c>
      <c r="E180" s="177">
        <f t="shared" si="72"/>
        <v>0</v>
      </c>
      <c r="F180" s="53">
        <f t="shared" si="72"/>
        <v>150</v>
      </c>
    </row>
    <row r="181" spans="1:8" ht="22.5" x14ac:dyDescent="0.2">
      <c r="A181" s="44" t="s">
        <v>71</v>
      </c>
      <c r="B181" s="47" t="s">
        <v>232</v>
      </c>
      <c r="C181" s="48" t="s">
        <v>43</v>
      </c>
      <c r="D181" s="177">
        <f t="shared" si="72"/>
        <v>150</v>
      </c>
      <c r="E181" s="177">
        <f t="shared" si="72"/>
        <v>0</v>
      </c>
      <c r="F181" s="53">
        <f t="shared" si="72"/>
        <v>150</v>
      </c>
    </row>
    <row r="182" spans="1:8" ht="22.5" x14ac:dyDescent="0.2">
      <c r="A182" s="44" t="s">
        <v>44</v>
      </c>
      <c r="B182" s="47" t="s">
        <v>232</v>
      </c>
      <c r="C182" s="48" t="s">
        <v>45</v>
      </c>
      <c r="D182" s="177">
        <v>150</v>
      </c>
      <c r="E182" s="177">
        <v>0</v>
      </c>
      <c r="F182" s="53">
        <f>D182+E182</f>
        <v>150</v>
      </c>
    </row>
    <row r="183" spans="1:8" ht="33.75" x14ac:dyDescent="0.2">
      <c r="A183" s="120" t="s">
        <v>274</v>
      </c>
      <c r="B183" s="150">
        <v>8400000000</v>
      </c>
      <c r="C183" s="118"/>
      <c r="D183" s="191">
        <f t="shared" ref="D183:F187" si="73">D184</f>
        <v>2644.8</v>
      </c>
      <c r="E183" s="191">
        <f t="shared" si="73"/>
        <v>8407.2000000000007</v>
      </c>
      <c r="F183" s="119">
        <f t="shared" si="73"/>
        <v>11052</v>
      </c>
    </row>
    <row r="184" spans="1:8" x14ac:dyDescent="0.2">
      <c r="A184" s="99" t="s">
        <v>214</v>
      </c>
      <c r="B184" s="50">
        <v>8440000000</v>
      </c>
      <c r="C184" s="48"/>
      <c r="D184" s="171">
        <f t="shared" si="73"/>
        <v>2644.8</v>
      </c>
      <c r="E184" s="171">
        <f t="shared" si="73"/>
        <v>8407.2000000000007</v>
      </c>
      <c r="F184" s="49">
        <f t="shared" si="73"/>
        <v>11052</v>
      </c>
      <c r="G184" s="6"/>
      <c r="H184" s="6"/>
    </row>
    <row r="185" spans="1:8" ht="22.5" x14ac:dyDescent="0.2">
      <c r="A185" s="44" t="s">
        <v>223</v>
      </c>
      <c r="B185" s="50">
        <v>8441100000</v>
      </c>
      <c r="C185" s="48"/>
      <c r="D185" s="171">
        <f t="shared" si="73"/>
        <v>2644.8</v>
      </c>
      <c r="E185" s="171">
        <f t="shared" si="73"/>
        <v>8407.2000000000007</v>
      </c>
      <c r="F185" s="49">
        <f t="shared" si="73"/>
        <v>11052</v>
      </c>
      <c r="G185" s="6"/>
      <c r="H185" s="6"/>
    </row>
    <row r="186" spans="1:8" x14ac:dyDescent="0.2">
      <c r="A186" s="52" t="s">
        <v>155</v>
      </c>
      <c r="B186" s="50">
        <v>8441199990</v>
      </c>
      <c r="C186" s="48"/>
      <c r="D186" s="171">
        <f t="shared" si="73"/>
        <v>2644.8</v>
      </c>
      <c r="E186" s="171">
        <f t="shared" si="73"/>
        <v>8407.2000000000007</v>
      </c>
      <c r="F186" s="49">
        <f t="shared" si="73"/>
        <v>11052</v>
      </c>
      <c r="G186" s="6"/>
      <c r="H186" s="6"/>
    </row>
    <row r="187" spans="1:8" ht="22.5" x14ac:dyDescent="0.2">
      <c r="A187" s="44" t="s">
        <v>71</v>
      </c>
      <c r="B187" s="50">
        <v>8441199990</v>
      </c>
      <c r="C187" s="48">
        <v>200</v>
      </c>
      <c r="D187" s="171">
        <f t="shared" si="73"/>
        <v>2644.8</v>
      </c>
      <c r="E187" s="171">
        <f t="shared" si="73"/>
        <v>8407.2000000000007</v>
      </c>
      <c r="F187" s="49">
        <f t="shared" si="73"/>
        <v>11052</v>
      </c>
      <c r="G187" s="6"/>
      <c r="H187" s="6"/>
    </row>
    <row r="188" spans="1:8" ht="22.5" x14ac:dyDescent="0.2">
      <c r="A188" s="44" t="s">
        <v>44</v>
      </c>
      <c r="B188" s="50">
        <v>8441199990</v>
      </c>
      <c r="C188" s="48">
        <v>240</v>
      </c>
      <c r="D188" s="171">
        <v>2644.8</v>
      </c>
      <c r="E188" s="171">
        <v>8407.2000000000007</v>
      </c>
      <c r="F188" s="49">
        <f>D188+E188</f>
        <v>11052</v>
      </c>
      <c r="G188" s="6"/>
      <c r="H188" s="6"/>
    </row>
    <row r="189" spans="1:8" x14ac:dyDescent="0.2">
      <c r="A189" s="78" t="s">
        <v>242</v>
      </c>
      <c r="B189" s="79"/>
      <c r="C189" s="80"/>
      <c r="D189" s="193">
        <f>D8+D21+D35+D41+D71+D98+D110+D124+D140+D163+D183</f>
        <v>59095.5</v>
      </c>
      <c r="E189" s="193">
        <f>E8+E21+E35+E41+E71+E98+E110+E124+E140+E163+E183</f>
        <v>16345.6</v>
      </c>
      <c r="F189" s="203">
        <f>F8+F21+F35+F41+F71+F98+F110+F124+F140+F163+F183</f>
        <v>75441.099999999991</v>
      </c>
    </row>
    <row r="192" spans="1:8" x14ac:dyDescent="0.2">
      <c r="D192" s="69"/>
    </row>
    <row r="193" spans="4:4" x14ac:dyDescent="0.2">
      <c r="D193" s="88"/>
    </row>
  </sheetData>
  <autoFilter ref="A7:D189"/>
  <mergeCells count="5">
    <mergeCell ref="E6:E7"/>
    <mergeCell ref="F6:F7"/>
    <mergeCell ref="A3:D4"/>
    <mergeCell ref="C1:F1"/>
    <mergeCell ref="C2:F2"/>
  </mergeCells>
  <pageMargins left="0" right="0" top="0" bottom="0" header="0" footer="0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opLeftCell="A5" zoomScaleNormal="100" workbookViewId="0">
      <selection activeCell="G13" sqref="G13"/>
    </sheetView>
  </sheetViews>
  <sheetFormatPr defaultRowHeight="11.25" x14ac:dyDescent="0.2"/>
  <cols>
    <col min="1" max="1" width="47.7109375" style="7" customWidth="1"/>
    <col min="2" max="2" width="5.5703125" style="8" customWidth="1"/>
    <col min="3" max="3" width="6.28515625" style="8" customWidth="1"/>
    <col min="4" max="4" width="11" style="8" customWidth="1"/>
    <col min="5" max="16384" width="9.140625" style="7"/>
  </cols>
  <sheetData>
    <row r="1" spans="1:6" hidden="1" x14ac:dyDescent="0.2"/>
    <row r="2" spans="1:6" ht="38.25" customHeight="1" x14ac:dyDescent="0.2">
      <c r="C2" s="249" t="s">
        <v>303</v>
      </c>
      <c r="D2" s="249"/>
      <c r="E2" s="249"/>
      <c r="F2" s="249"/>
    </row>
    <row r="3" spans="1:6" ht="39" customHeight="1" x14ac:dyDescent="0.2">
      <c r="B3" s="9"/>
      <c r="C3" s="249" t="s">
        <v>304</v>
      </c>
      <c r="D3" s="249"/>
      <c r="E3" s="249"/>
      <c r="F3" s="249"/>
    </row>
    <row r="5" spans="1:6" ht="24.75" customHeight="1" x14ac:dyDescent="0.2">
      <c r="A5" s="248" t="s">
        <v>164</v>
      </c>
      <c r="B5" s="248"/>
      <c r="C5" s="248"/>
      <c r="D5" s="248"/>
    </row>
    <row r="7" spans="1:6" x14ac:dyDescent="0.2">
      <c r="D7" s="8" t="s">
        <v>123</v>
      </c>
    </row>
    <row r="8" spans="1:6" ht="77.25" customHeight="1" x14ac:dyDescent="0.2">
      <c r="A8" s="60" t="s">
        <v>0</v>
      </c>
      <c r="B8" s="60" t="s">
        <v>1</v>
      </c>
      <c r="C8" s="60" t="s">
        <v>2</v>
      </c>
      <c r="D8" s="61" t="s">
        <v>161</v>
      </c>
      <c r="E8" s="196" t="s">
        <v>306</v>
      </c>
      <c r="F8" s="195" t="s">
        <v>307</v>
      </c>
    </row>
    <row r="9" spans="1:6" x14ac:dyDescent="0.2">
      <c r="A9" s="54" t="s">
        <v>5</v>
      </c>
      <c r="B9" s="55">
        <v>1</v>
      </c>
      <c r="C9" s="55">
        <v>0</v>
      </c>
      <c r="D9" s="56">
        <f>D10+D11+D12+D13+D14</f>
        <v>26329.5</v>
      </c>
      <c r="E9" s="56">
        <f t="shared" ref="E9:F9" si="0">E10+E11+E12+E13+E14</f>
        <v>3551.4</v>
      </c>
      <c r="F9" s="56">
        <f t="shared" si="0"/>
        <v>29880.9</v>
      </c>
    </row>
    <row r="10" spans="1:6" ht="25.5" customHeight="1" x14ac:dyDescent="0.2">
      <c r="A10" s="54" t="s">
        <v>6</v>
      </c>
      <c r="B10" s="55">
        <v>1</v>
      </c>
      <c r="C10" s="55">
        <v>2</v>
      </c>
      <c r="D10" s="56">
        <v>2763.9</v>
      </c>
      <c r="E10" s="201">
        <v>0</v>
      </c>
      <c r="F10" s="200">
        <f>D10+E10</f>
        <v>2763.9</v>
      </c>
    </row>
    <row r="11" spans="1:6" ht="35.25" customHeight="1" x14ac:dyDescent="0.2">
      <c r="A11" s="54" t="s">
        <v>7</v>
      </c>
      <c r="B11" s="55">
        <v>1</v>
      </c>
      <c r="C11" s="55">
        <v>4</v>
      </c>
      <c r="D11" s="56">
        <v>15863.6</v>
      </c>
      <c r="E11" s="201">
        <v>0</v>
      </c>
      <c r="F11" s="200">
        <f t="shared" ref="F11:F35" si="1">D11+E11</f>
        <v>15863.6</v>
      </c>
    </row>
    <row r="12" spans="1:6" ht="35.25" customHeight="1" x14ac:dyDescent="0.2">
      <c r="A12" s="44" t="s">
        <v>63</v>
      </c>
      <c r="B12" s="55">
        <v>1</v>
      </c>
      <c r="C12" s="55">
        <v>6</v>
      </c>
      <c r="D12" s="56">
        <v>43.9</v>
      </c>
      <c r="E12" s="201">
        <v>136.4</v>
      </c>
      <c r="F12" s="200">
        <f t="shared" si="1"/>
        <v>180.3</v>
      </c>
    </row>
    <row r="13" spans="1:6" x14ac:dyDescent="0.2">
      <c r="A13" s="54" t="s">
        <v>8</v>
      </c>
      <c r="B13" s="55">
        <v>1</v>
      </c>
      <c r="C13" s="55">
        <v>11</v>
      </c>
      <c r="D13" s="56">
        <v>50</v>
      </c>
      <c r="E13" s="201">
        <v>0</v>
      </c>
      <c r="F13" s="200">
        <f t="shared" si="1"/>
        <v>50</v>
      </c>
    </row>
    <row r="14" spans="1:6" x14ac:dyDescent="0.2">
      <c r="A14" s="54" t="s">
        <v>9</v>
      </c>
      <c r="B14" s="55">
        <v>1</v>
      </c>
      <c r="C14" s="55">
        <v>13</v>
      </c>
      <c r="D14" s="56">
        <v>7608.1</v>
      </c>
      <c r="E14" s="202">
        <f>'расходы по структуре 2024'!H47</f>
        <v>3415</v>
      </c>
      <c r="F14" s="200">
        <f t="shared" si="1"/>
        <v>11023.1</v>
      </c>
    </row>
    <row r="15" spans="1:6" x14ac:dyDescent="0.2">
      <c r="A15" s="54" t="s">
        <v>10</v>
      </c>
      <c r="B15" s="55">
        <v>2</v>
      </c>
      <c r="C15" s="55">
        <v>0</v>
      </c>
      <c r="D15" s="56">
        <f>D16</f>
        <v>398</v>
      </c>
      <c r="E15" s="56">
        <f t="shared" ref="E15" si="2">E16</f>
        <v>0</v>
      </c>
      <c r="F15" s="200">
        <f t="shared" si="1"/>
        <v>398</v>
      </c>
    </row>
    <row r="16" spans="1:6" x14ac:dyDescent="0.2">
      <c r="A16" s="54" t="s">
        <v>11</v>
      </c>
      <c r="B16" s="55">
        <v>2</v>
      </c>
      <c r="C16" s="55">
        <v>3</v>
      </c>
      <c r="D16" s="56">
        <v>398</v>
      </c>
      <c r="E16" s="202">
        <f>'расходы по структуре 2024'!H104</f>
        <v>0</v>
      </c>
      <c r="F16" s="200">
        <f t="shared" si="1"/>
        <v>398</v>
      </c>
    </row>
    <row r="17" spans="1:6" ht="22.5" x14ac:dyDescent="0.2">
      <c r="A17" s="54" t="s">
        <v>12</v>
      </c>
      <c r="B17" s="55">
        <v>3</v>
      </c>
      <c r="C17" s="55">
        <v>0</v>
      </c>
      <c r="D17" s="56">
        <f>D18+D19+D20</f>
        <v>52</v>
      </c>
      <c r="E17" s="56">
        <f>E18+E19+E20</f>
        <v>150</v>
      </c>
      <c r="F17" s="200">
        <f t="shared" si="1"/>
        <v>202</v>
      </c>
    </row>
    <row r="18" spans="1:6" x14ac:dyDescent="0.2">
      <c r="A18" s="54" t="s">
        <v>13</v>
      </c>
      <c r="B18" s="55">
        <v>3</v>
      </c>
      <c r="C18" s="55">
        <v>4</v>
      </c>
      <c r="D18" s="56">
        <v>18</v>
      </c>
      <c r="E18" s="202">
        <v>0</v>
      </c>
      <c r="F18" s="200">
        <f t="shared" si="1"/>
        <v>18</v>
      </c>
    </row>
    <row r="19" spans="1:6" ht="24" customHeight="1" x14ac:dyDescent="0.2">
      <c r="A19" s="54" t="s">
        <v>149</v>
      </c>
      <c r="B19" s="55">
        <v>3</v>
      </c>
      <c r="C19" s="55">
        <v>9</v>
      </c>
      <c r="D19" s="56">
        <v>2</v>
      </c>
      <c r="E19" s="202">
        <f>'расходы по структуре 2024'!H122</f>
        <v>150</v>
      </c>
      <c r="F19" s="200">
        <f t="shared" si="1"/>
        <v>152</v>
      </c>
    </row>
    <row r="20" spans="1:6" ht="24" customHeight="1" x14ac:dyDescent="0.2">
      <c r="A20" s="44" t="s">
        <v>61</v>
      </c>
      <c r="B20" s="55">
        <v>3</v>
      </c>
      <c r="C20" s="55">
        <v>14</v>
      </c>
      <c r="D20" s="56">
        <v>32</v>
      </c>
      <c r="E20" s="202">
        <f>'расходы по структуре 2024'!H140</f>
        <v>0</v>
      </c>
      <c r="F20" s="200">
        <f t="shared" si="1"/>
        <v>32</v>
      </c>
    </row>
    <row r="21" spans="1:6" x14ac:dyDescent="0.2">
      <c r="A21" s="54" t="s">
        <v>14</v>
      </c>
      <c r="B21" s="55">
        <v>4</v>
      </c>
      <c r="C21" s="55">
        <v>0</v>
      </c>
      <c r="D21" s="56">
        <f>D23+D24+D25+D22</f>
        <v>3880.8</v>
      </c>
      <c r="E21" s="202">
        <f>E22+E23+E24+E25</f>
        <v>9108.2000000000007</v>
      </c>
      <c r="F21" s="200">
        <f t="shared" si="1"/>
        <v>12989</v>
      </c>
    </row>
    <row r="22" spans="1:6" x14ac:dyDescent="0.2">
      <c r="A22" s="54" t="s">
        <v>150</v>
      </c>
      <c r="B22" s="55">
        <v>4</v>
      </c>
      <c r="C22" s="55">
        <v>1</v>
      </c>
      <c r="D22" s="56">
        <v>300</v>
      </c>
      <c r="E22" s="202">
        <f>'расходы по структуре 2024'!H161</f>
        <v>0</v>
      </c>
      <c r="F22" s="200">
        <f t="shared" si="1"/>
        <v>300</v>
      </c>
    </row>
    <row r="23" spans="1:6" x14ac:dyDescent="0.2">
      <c r="A23" s="54" t="s">
        <v>106</v>
      </c>
      <c r="B23" s="55">
        <v>4</v>
      </c>
      <c r="C23" s="55">
        <v>9</v>
      </c>
      <c r="D23" s="56">
        <v>2644.8</v>
      </c>
      <c r="E23" s="202">
        <f>'расходы по структуре 2024'!H180</f>
        <v>8407.2000000000007</v>
      </c>
      <c r="F23" s="200">
        <f t="shared" si="1"/>
        <v>11052</v>
      </c>
    </row>
    <row r="24" spans="1:6" x14ac:dyDescent="0.2">
      <c r="A24" s="54" t="s">
        <v>15</v>
      </c>
      <c r="B24" s="55">
        <v>4</v>
      </c>
      <c r="C24" s="55">
        <v>10</v>
      </c>
      <c r="D24" s="56">
        <v>923.9</v>
      </c>
      <c r="E24" s="202">
        <v>701</v>
      </c>
      <c r="F24" s="200">
        <f t="shared" si="1"/>
        <v>1624.9</v>
      </c>
    </row>
    <row r="25" spans="1:6" x14ac:dyDescent="0.2">
      <c r="A25" s="54" t="s">
        <v>107</v>
      </c>
      <c r="B25" s="55">
        <v>4</v>
      </c>
      <c r="C25" s="55">
        <v>12</v>
      </c>
      <c r="D25" s="56">
        <v>12.1</v>
      </c>
      <c r="E25" s="202">
        <f>'расходы по структуре 2024'!H199</f>
        <v>0</v>
      </c>
      <c r="F25" s="200">
        <f t="shared" si="1"/>
        <v>12.1</v>
      </c>
    </row>
    <row r="26" spans="1:6" x14ac:dyDescent="0.2">
      <c r="A26" s="54" t="s">
        <v>16</v>
      </c>
      <c r="B26" s="55">
        <v>5</v>
      </c>
      <c r="C26" s="55">
        <v>0</v>
      </c>
      <c r="D26" s="56">
        <f>D27+D28+D29</f>
        <v>15878.900000000001</v>
      </c>
      <c r="E26" s="202">
        <f>E27+E28+E29</f>
        <v>1275</v>
      </c>
      <c r="F26" s="200">
        <f t="shared" si="1"/>
        <v>17153.900000000001</v>
      </c>
    </row>
    <row r="27" spans="1:6" x14ac:dyDescent="0.2">
      <c r="A27" s="54" t="s">
        <v>40</v>
      </c>
      <c r="B27" s="55">
        <v>5</v>
      </c>
      <c r="C27" s="55">
        <v>1</v>
      </c>
      <c r="D27" s="56">
        <v>224</v>
      </c>
      <c r="E27" s="202">
        <f>'расходы по структуре 2024'!H207</f>
        <v>0</v>
      </c>
      <c r="F27" s="200">
        <f t="shared" si="1"/>
        <v>224</v>
      </c>
    </row>
    <row r="28" spans="1:6" x14ac:dyDescent="0.2">
      <c r="A28" s="54" t="s">
        <v>30</v>
      </c>
      <c r="B28" s="55">
        <v>5</v>
      </c>
      <c r="C28" s="55">
        <v>2</v>
      </c>
      <c r="D28" s="56">
        <v>15172.2</v>
      </c>
      <c r="E28" s="202">
        <f>'расходы по структуре 2024'!H215</f>
        <v>0</v>
      </c>
      <c r="F28" s="200">
        <f t="shared" si="1"/>
        <v>15172.2</v>
      </c>
    </row>
    <row r="29" spans="1:6" x14ac:dyDescent="0.2">
      <c r="A29" s="54" t="s">
        <v>17</v>
      </c>
      <c r="B29" s="55">
        <v>5</v>
      </c>
      <c r="C29" s="55">
        <v>3</v>
      </c>
      <c r="D29" s="56">
        <v>482.7</v>
      </c>
      <c r="E29" s="202">
        <f>'расходы по структуре 2024'!H236</f>
        <v>1275</v>
      </c>
      <c r="F29" s="200">
        <f t="shared" si="1"/>
        <v>1757.7</v>
      </c>
    </row>
    <row r="30" spans="1:6" x14ac:dyDescent="0.2">
      <c r="A30" s="54" t="s">
        <v>148</v>
      </c>
      <c r="B30" s="55">
        <v>6</v>
      </c>
      <c r="C30" s="55">
        <v>0</v>
      </c>
      <c r="D30" s="56">
        <f>D31</f>
        <v>8</v>
      </c>
      <c r="E30" s="202">
        <f>E31</f>
        <v>0</v>
      </c>
      <c r="F30" s="200">
        <f t="shared" si="1"/>
        <v>8</v>
      </c>
    </row>
    <row r="31" spans="1:6" x14ac:dyDescent="0.2">
      <c r="A31" s="54" t="s">
        <v>126</v>
      </c>
      <c r="B31" s="55">
        <v>6</v>
      </c>
      <c r="C31" s="55">
        <v>5</v>
      </c>
      <c r="D31" s="56">
        <v>8</v>
      </c>
      <c r="E31" s="202">
        <f>'расходы по структуре 2024'!H256</f>
        <v>0</v>
      </c>
      <c r="F31" s="200">
        <f t="shared" si="1"/>
        <v>8</v>
      </c>
    </row>
    <row r="32" spans="1:6" x14ac:dyDescent="0.2">
      <c r="A32" s="54" t="s">
        <v>32</v>
      </c>
      <c r="B32" s="55">
        <v>8</v>
      </c>
      <c r="C32" s="55">
        <v>0</v>
      </c>
      <c r="D32" s="56">
        <f>D33</f>
        <v>1803.3</v>
      </c>
      <c r="E32" s="202">
        <f>E33</f>
        <v>2160</v>
      </c>
      <c r="F32" s="200">
        <f t="shared" si="1"/>
        <v>3963.3</v>
      </c>
    </row>
    <row r="33" spans="1:6" x14ac:dyDescent="0.2">
      <c r="A33" s="54" t="s">
        <v>18</v>
      </c>
      <c r="B33" s="55">
        <v>8</v>
      </c>
      <c r="C33" s="55">
        <v>1</v>
      </c>
      <c r="D33" s="56">
        <v>1803.3</v>
      </c>
      <c r="E33" s="202">
        <f>'расходы по структуре 2024'!H265</f>
        <v>2160</v>
      </c>
      <c r="F33" s="200">
        <f t="shared" si="1"/>
        <v>3963.3</v>
      </c>
    </row>
    <row r="34" spans="1:6" x14ac:dyDescent="0.2">
      <c r="A34" s="54" t="s">
        <v>33</v>
      </c>
      <c r="B34" s="55">
        <v>11</v>
      </c>
      <c r="C34" s="55">
        <v>0</v>
      </c>
      <c r="D34" s="56">
        <f>D35</f>
        <v>10745</v>
      </c>
      <c r="E34" s="202">
        <f>E35</f>
        <v>101</v>
      </c>
      <c r="F34" s="200">
        <f t="shared" si="1"/>
        <v>10846</v>
      </c>
    </row>
    <row r="35" spans="1:6" x14ac:dyDescent="0.2">
      <c r="A35" s="54" t="s">
        <v>19</v>
      </c>
      <c r="B35" s="55">
        <v>11</v>
      </c>
      <c r="C35" s="55">
        <v>1</v>
      </c>
      <c r="D35" s="56">
        <v>10745</v>
      </c>
      <c r="E35" s="202">
        <f>'расходы по структуре 2024'!H294</f>
        <v>101</v>
      </c>
      <c r="F35" s="200">
        <f t="shared" si="1"/>
        <v>10846</v>
      </c>
    </row>
    <row r="36" spans="1:6" x14ac:dyDescent="0.2">
      <c r="A36" s="65"/>
      <c r="B36" s="66"/>
      <c r="C36" s="67" t="s">
        <v>73</v>
      </c>
      <c r="D36" s="68">
        <f>D9+D15+D17+D21+D26+D32+D34+D30</f>
        <v>59095.5</v>
      </c>
      <c r="E36" s="68">
        <f>E9+E15+E17+E21+E26+E32+E34+E30</f>
        <v>16345.6</v>
      </c>
      <c r="F36" s="68">
        <f t="shared" ref="F36" si="3">F9+F15+F17+F21+F26+F32+F34+F30</f>
        <v>75441.100000000006</v>
      </c>
    </row>
    <row r="38" spans="1:6" x14ac:dyDescent="0.2">
      <c r="D38" s="31" t="e">
        <f>#REF!</f>
        <v>#REF!</v>
      </c>
    </row>
    <row r="39" spans="1:6" x14ac:dyDescent="0.2">
      <c r="D39" s="82"/>
    </row>
    <row r="40" spans="1:6" x14ac:dyDescent="0.2">
      <c r="D40" s="64"/>
    </row>
    <row r="41" spans="1:6" x14ac:dyDescent="0.2">
      <c r="D41" s="63"/>
    </row>
  </sheetData>
  <autoFilter ref="A8:D36"/>
  <mergeCells count="3">
    <mergeCell ref="A5:D5"/>
    <mergeCell ref="C2:F2"/>
    <mergeCell ref="C3:F3"/>
  </mergeCell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2"/>
  <sheetViews>
    <sheetView topLeftCell="A214" zoomScaleNormal="100" workbookViewId="0">
      <selection activeCell="A218" sqref="A218"/>
    </sheetView>
  </sheetViews>
  <sheetFormatPr defaultRowHeight="11.25" x14ac:dyDescent="0.2"/>
  <cols>
    <col min="1" max="1" width="50.42578125" style="3" customWidth="1"/>
    <col min="2" max="2" width="7" style="3" customWidth="1"/>
    <col min="3" max="3" width="5.42578125" style="4" customWidth="1"/>
    <col min="4" max="4" width="5.28515625" style="4" customWidth="1"/>
    <col min="5" max="5" width="10.5703125" style="5" customWidth="1"/>
    <col min="6" max="6" width="4.85546875" style="6" customWidth="1"/>
    <col min="7" max="7" width="10.140625" style="4" customWidth="1"/>
    <col min="8" max="16384" width="9.140625" style="6"/>
  </cols>
  <sheetData>
    <row r="1" spans="1:9" ht="42" customHeight="1" x14ac:dyDescent="0.2">
      <c r="E1" s="238" t="s">
        <v>302</v>
      </c>
      <c r="F1" s="238"/>
      <c r="G1" s="238"/>
      <c r="H1" s="238"/>
      <c r="I1" s="238"/>
    </row>
    <row r="2" spans="1:9" ht="39.75" customHeight="1" x14ac:dyDescent="0.2">
      <c r="E2" s="238" t="s">
        <v>301</v>
      </c>
      <c r="F2" s="238"/>
      <c r="G2" s="238"/>
      <c r="H2" s="238"/>
      <c r="I2" s="238"/>
    </row>
    <row r="3" spans="1:9" ht="21" customHeight="1" x14ac:dyDescent="0.2">
      <c r="A3" s="243" t="s">
        <v>243</v>
      </c>
      <c r="B3" s="243"/>
      <c r="C3" s="243"/>
      <c r="D3" s="243"/>
      <c r="E3" s="243"/>
      <c r="F3" s="243"/>
      <c r="G3" s="243"/>
    </row>
    <row r="4" spans="1:9" ht="21" customHeight="1" x14ac:dyDescent="0.2"/>
    <row r="6" spans="1:9" ht="18" customHeight="1" x14ac:dyDescent="0.2">
      <c r="A6" s="244" t="s">
        <v>0</v>
      </c>
      <c r="B6" s="244" t="s">
        <v>122</v>
      </c>
      <c r="C6" s="244" t="s">
        <v>1</v>
      </c>
      <c r="D6" s="244" t="s">
        <v>2</v>
      </c>
      <c r="E6" s="245" t="s">
        <v>3</v>
      </c>
      <c r="F6" s="244" t="s">
        <v>4</v>
      </c>
      <c r="G6" s="152" t="s">
        <v>130</v>
      </c>
      <c r="H6" s="239" t="s">
        <v>306</v>
      </c>
      <c r="I6" s="241" t="s">
        <v>307</v>
      </c>
    </row>
    <row r="7" spans="1:9" ht="20.25" customHeight="1" x14ac:dyDescent="0.2">
      <c r="A7" s="244"/>
      <c r="B7" s="244"/>
      <c r="C7" s="244"/>
      <c r="D7" s="244"/>
      <c r="E7" s="245"/>
      <c r="F7" s="244"/>
      <c r="G7" s="167" t="s">
        <v>151</v>
      </c>
      <c r="H7" s="240"/>
      <c r="I7" s="242"/>
    </row>
    <row r="8" spans="1:9" x14ac:dyDescent="0.2">
      <c r="A8" s="125" t="s">
        <v>5</v>
      </c>
      <c r="B8" s="126">
        <v>650</v>
      </c>
      <c r="C8" s="127">
        <v>1</v>
      </c>
      <c r="D8" s="127">
        <v>0</v>
      </c>
      <c r="E8" s="128" t="s">
        <v>42</v>
      </c>
      <c r="F8" s="129" t="s">
        <v>42</v>
      </c>
      <c r="G8" s="168">
        <f>G9+G19+G29+G41+G47</f>
        <v>26329.5</v>
      </c>
      <c r="H8" s="168">
        <f t="shared" ref="H8:I8" si="0">H9+H19+H29+H41+H47</f>
        <v>3551.4</v>
      </c>
      <c r="I8" s="130">
        <f t="shared" si="0"/>
        <v>29880.899999999998</v>
      </c>
    </row>
    <row r="9" spans="1:9" ht="22.5" x14ac:dyDescent="0.2">
      <c r="A9" s="70" t="s">
        <v>6</v>
      </c>
      <c r="B9" s="113">
        <v>650</v>
      </c>
      <c r="C9" s="114">
        <v>1</v>
      </c>
      <c r="D9" s="114">
        <v>2</v>
      </c>
      <c r="E9" s="71" t="s">
        <v>42</v>
      </c>
      <c r="F9" s="72" t="s">
        <v>42</v>
      </c>
      <c r="G9" s="169">
        <f>G10</f>
        <v>2763.9</v>
      </c>
      <c r="H9" s="169">
        <f t="shared" ref="H9:I11" si="1">H10</f>
        <v>0</v>
      </c>
      <c r="I9" s="62">
        <f t="shared" si="1"/>
        <v>2763.9</v>
      </c>
    </row>
    <row r="10" spans="1:9" ht="33.75" x14ac:dyDescent="0.2">
      <c r="A10" s="138" t="s">
        <v>270</v>
      </c>
      <c r="B10" s="100">
        <v>650</v>
      </c>
      <c r="C10" s="101">
        <v>1</v>
      </c>
      <c r="D10" s="101">
        <v>2</v>
      </c>
      <c r="E10" s="102" t="s">
        <v>112</v>
      </c>
      <c r="F10" s="103" t="s">
        <v>42</v>
      </c>
      <c r="G10" s="170">
        <f>G11</f>
        <v>2763.9</v>
      </c>
      <c r="H10" s="170">
        <f t="shared" si="1"/>
        <v>0</v>
      </c>
      <c r="I10" s="123">
        <f t="shared" si="1"/>
        <v>2763.9</v>
      </c>
    </row>
    <row r="11" spans="1:9" x14ac:dyDescent="0.2">
      <c r="A11" s="44" t="s">
        <v>214</v>
      </c>
      <c r="B11" s="100">
        <v>650</v>
      </c>
      <c r="C11" s="101">
        <v>1</v>
      </c>
      <c r="D11" s="101">
        <v>2</v>
      </c>
      <c r="E11" s="102" t="s">
        <v>167</v>
      </c>
      <c r="F11" s="103"/>
      <c r="G11" s="170">
        <f>G12</f>
        <v>2763.9</v>
      </c>
      <c r="H11" s="170">
        <f t="shared" si="1"/>
        <v>0</v>
      </c>
      <c r="I11" s="123">
        <f t="shared" si="1"/>
        <v>2763.9</v>
      </c>
    </row>
    <row r="12" spans="1:9" ht="33.75" x14ac:dyDescent="0.2">
      <c r="A12" s="52" t="s">
        <v>289</v>
      </c>
      <c r="B12" s="45">
        <v>650</v>
      </c>
      <c r="C12" s="46">
        <v>1</v>
      </c>
      <c r="D12" s="46">
        <v>2</v>
      </c>
      <c r="E12" s="47" t="s">
        <v>166</v>
      </c>
      <c r="F12" s="48"/>
      <c r="G12" s="171">
        <f t="shared" ref="G12:H14" si="2">G13</f>
        <v>2763.9</v>
      </c>
      <c r="H12" s="171">
        <f t="shared" si="2"/>
        <v>0</v>
      </c>
      <c r="I12" s="49">
        <f>G12+H12</f>
        <v>2763.9</v>
      </c>
    </row>
    <row r="13" spans="1:9" x14ac:dyDescent="0.2">
      <c r="A13" s="52" t="s">
        <v>59</v>
      </c>
      <c r="B13" s="45">
        <v>650</v>
      </c>
      <c r="C13" s="46">
        <v>1</v>
      </c>
      <c r="D13" s="46">
        <v>2</v>
      </c>
      <c r="E13" s="47" t="s">
        <v>185</v>
      </c>
      <c r="F13" s="48" t="s">
        <v>42</v>
      </c>
      <c r="G13" s="171">
        <f>G14</f>
        <v>2763.9</v>
      </c>
      <c r="H13" s="171">
        <f t="shared" si="2"/>
        <v>0</v>
      </c>
      <c r="I13" s="49">
        <f t="shared" ref="I13:I18" si="3">G13+H13</f>
        <v>2763.9</v>
      </c>
    </row>
    <row r="14" spans="1:9" ht="45" x14ac:dyDescent="0.2">
      <c r="A14" s="44" t="s">
        <v>46</v>
      </c>
      <c r="B14" s="45">
        <v>650</v>
      </c>
      <c r="C14" s="46">
        <v>1</v>
      </c>
      <c r="D14" s="46">
        <v>2</v>
      </c>
      <c r="E14" s="47" t="s">
        <v>185</v>
      </c>
      <c r="F14" s="48" t="s">
        <v>47</v>
      </c>
      <c r="G14" s="172">
        <f>G15</f>
        <v>2763.9</v>
      </c>
      <c r="H14" s="172">
        <f t="shared" si="2"/>
        <v>0</v>
      </c>
      <c r="I14" s="49">
        <f t="shared" si="3"/>
        <v>2763.9</v>
      </c>
    </row>
    <row r="15" spans="1:9" ht="22.5" x14ac:dyDescent="0.2">
      <c r="A15" s="44" t="s">
        <v>50</v>
      </c>
      <c r="B15" s="45">
        <v>650</v>
      </c>
      <c r="C15" s="46">
        <v>1</v>
      </c>
      <c r="D15" s="46">
        <v>2</v>
      </c>
      <c r="E15" s="47" t="s">
        <v>185</v>
      </c>
      <c r="F15" s="48" t="s">
        <v>51</v>
      </c>
      <c r="G15" s="172">
        <f>G16+G17+G18</f>
        <v>2763.9</v>
      </c>
      <c r="H15" s="172">
        <f t="shared" ref="H15" si="4">H16+H17+H18</f>
        <v>0</v>
      </c>
      <c r="I15" s="49">
        <f t="shared" si="3"/>
        <v>2763.9</v>
      </c>
    </row>
    <row r="16" spans="1:9" x14ac:dyDescent="0.2">
      <c r="A16" s="44" t="s">
        <v>64</v>
      </c>
      <c r="B16" s="45">
        <v>650</v>
      </c>
      <c r="C16" s="46">
        <v>1</v>
      </c>
      <c r="D16" s="46">
        <v>2</v>
      </c>
      <c r="E16" s="47" t="s">
        <v>185</v>
      </c>
      <c r="F16" s="48">
        <v>121</v>
      </c>
      <c r="G16" s="175">
        <v>2061.4</v>
      </c>
      <c r="H16" s="175">
        <v>0</v>
      </c>
      <c r="I16" s="49">
        <f t="shared" si="3"/>
        <v>2061.4</v>
      </c>
    </row>
    <row r="17" spans="1:12" ht="22.5" x14ac:dyDescent="0.2">
      <c r="A17" s="44" t="s">
        <v>35</v>
      </c>
      <c r="B17" s="45" t="s">
        <v>135</v>
      </c>
      <c r="C17" s="46">
        <v>1</v>
      </c>
      <c r="D17" s="46">
        <v>2</v>
      </c>
      <c r="E17" s="47" t="s">
        <v>185</v>
      </c>
      <c r="F17" s="48">
        <v>122</v>
      </c>
      <c r="G17" s="175">
        <v>80</v>
      </c>
      <c r="H17" s="175">
        <v>0</v>
      </c>
      <c r="I17" s="49">
        <f t="shared" si="3"/>
        <v>80</v>
      </c>
    </row>
    <row r="18" spans="1:12" ht="33.75" x14ac:dyDescent="0.2">
      <c r="A18" s="44" t="s">
        <v>65</v>
      </c>
      <c r="B18" s="45">
        <v>650</v>
      </c>
      <c r="C18" s="46">
        <v>1</v>
      </c>
      <c r="D18" s="46">
        <v>2</v>
      </c>
      <c r="E18" s="47" t="s">
        <v>185</v>
      </c>
      <c r="F18" s="48">
        <v>129</v>
      </c>
      <c r="G18" s="175">
        <v>622.5</v>
      </c>
      <c r="H18" s="175">
        <v>0</v>
      </c>
      <c r="I18" s="49">
        <f t="shared" si="3"/>
        <v>622.5</v>
      </c>
      <c r="L18" s="30"/>
    </row>
    <row r="19" spans="1:12" ht="33.75" x14ac:dyDescent="0.2">
      <c r="A19" s="73" t="s">
        <v>7</v>
      </c>
      <c r="B19" s="113">
        <v>650</v>
      </c>
      <c r="C19" s="114">
        <v>1</v>
      </c>
      <c r="D19" s="114">
        <v>4</v>
      </c>
      <c r="E19" s="71"/>
      <c r="F19" s="72"/>
      <c r="G19" s="173">
        <f>G20</f>
        <v>15863.599999999999</v>
      </c>
      <c r="H19" s="173">
        <f t="shared" ref="H19:I19" si="5">H20</f>
        <v>0</v>
      </c>
      <c r="I19" s="142">
        <f t="shared" si="5"/>
        <v>15863.599999999999</v>
      </c>
    </row>
    <row r="20" spans="1:12" ht="33.75" x14ac:dyDescent="0.2">
      <c r="A20" s="138" t="s">
        <v>270</v>
      </c>
      <c r="B20" s="100">
        <v>650</v>
      </c>
      <c r="C20" s="101">
        <v>1</v>
      </c>
      <c r="D20" s="101">
        <v>4</v>
      </c>
      <c r="E20" s="102" t="s">
        <v>112</v>
      </c>
      <c r="F20" s="103" t="s">
        <v>42</v>
      </c>
      <c r="G20" s="170">
        <f>G22</f>
        <v>15863.599999999999</v>
      </c>
      <c r="H20" s="170">
        <f t="shared" ref="H20:I20" si="6">H22</f>
        <v>0</v>
      </c>
      <c r="I20" s="123">
        <f t="shared" si="6"/>
        <v>15863.599999999999</v>
      </c>
    </row>
    <row r="21" spans="1:12" x14ac:dyDescent="0.2">
      <c r="A21" s="44" t="s">
        <v>214</v>
      </c>
      <c r="B21" s="100">
        <v>650</v>
      </c>
      <c r="C21" s="101">
        <v>1</v>
      </c>
      <c r="D21" s="101">
        <v>4</v>
      </c>
      <c r="E21" s="102" t="s">
        <v>167</v>
      </c>
      <c r="F21" s="103"/>
      <c r="G21" s="170"/>
      <c r="H21" s="170"/>
      <c r="I21" s="123"/>
    </row>
    <row r="22" spans="1:12" ht="33.75" x14ac:dyDescent="0.2">
      <c r="A22" s="52" t="s">
        <v>285</v>
      </c>
      <c r="B22" s="45">
        <v>650</v>
      </c>
      <c r="C22" s="46">
        <v>1</v>
      </c>
      <c r="D22" s="46">
        <v>4</v>
      </c>
      <c r="E22" s="47" t="s">
        <v>166</v>
      </c>
      <c r="F22" s="48"/>
      <c r="G22" s="171">
        <f>G23</f>
        <v>15863.599999999999</v>
      </c>
      <c r="H22" s="171">
        <f t="shared" ref="H22:I24" si="7">H23</f>
        <v>0</v>
      </c>
      <c r="I22" s="49">
        <f>G22+H22</f>
        <v>15863.599999999999</v>
      </c>
    </row>
    <row r="23" spans="1:12" x14ac:dyDescent="0.2">
      <c r="A23" s="52" t="s">
        <v>34</v>
      </c>
      <c r="B23" s="45">
        <v>650</v>
      </c>
      <c r="C23" s="46">
        <v>1</v>
      </c>
      <c r="D23" s="46">
        <v>4</v>
      </c>
      <c r="E23" s="47" t="s">
        <v>186</v>
      </c>
      <c r="F23" s="48" t="s">
        <v>42</v>
      </c>
      <c r="G23" s="171">
        <f>G24</f>
        <v>15863.599999999999</v>
      </c>
      <c r="H23" s="171">
        <f t="shared" si="7"/>
        <v>0</v>
      </c>
      <c r="I23" s="49">
        <f>G23+H23</f>
        <v>15863.599999999999</v>
      </c>
    </row>
    <row r="24" spans="1:12" ht="45" x14ac:dyDescent="0.2">
      <c r="A24" s="159" t="s">
        <v>46</v>
      </c>
      <c r="B24" s="160">
        <v>650</v>
      </c>
      <c r="C24" s="161">
        <v>1</v>
      </c>
      <c r="D24" s="161">
        <v>4</v>
      </c>
      <c r="E24" s="162" t="s">
        <v>186</v>
      </c>
      <c r="F24" s="163" t="s">
        <v>47</v>
      </c>
      <c r="G24" s="197">
        <f>G25</f>
        <v>15863.599999999999</v>
      </c>
      <c r="H24" s="197">
        <f t="shared" si="7"/>
        <v>0</v>
      </c>
      <c r="I24" s="164">
        <f t="shared" si="7"/>
        <v>15863.599999999999</v>
      </c>
    </row>
    <row r="25" spans="1:12" ht="22.5" x14ac:dyDescent="0.2">
      <c r="A25" s="44" t="s">
        <v>50</v>
      </c>
      <c r="B25" s="45">
        <v>650</v>
      </c>
      <c r="C25" s="46">
        <v>1</v>
      </c>
      <c r="D25" s="46">
        <v>4</v>
      </c>
      <c r="E25" s="47" t="s">
        <v>186</v>
      </c>
      <c r="F25" s="48" t="s">
        <v>51</v>
      </c>
      <c r="G25" s="174">
        <f>G26+G27+G28</f>
        <v>15863.599999999999</v>
      </c>
      <c r="H25" s="174">
        <f t="shared" ref="H25:I25" si="8">H26+H27+H28</f>
        <v>0</v>
      </c>
      <c r="I25" s="94">
        <f t="shared" si="8"/>
        <v>15863.599999999999</v>
      </c>
    </row>
    <row r="26" spans="1:12" x14ac:dyDescent="0.2">
      <c r="A26" s="44" t="s">
        <v>64</v>
      </c>
      <c r="B26" s="45">
        <v>650</v>
      </c>
      <c r="C26" s="46">
        <v>1</v>
      </c>
      <c r="D26" s="46">
        <v>4</v>
      </c>
      <c r="E26" s="47" t="s">
        <v>186</v>
      </c>
      <c r="F26" s="48">
        <v>121</v>
      </c>
      <c r="G26" s="174">
        <v>11876.8</v>
      </c>
      <c r="H26" s="174">
        <v>0</v>
      </c>
      <c r="I26" s="94">
        <f>G26+H26</f>
        <v>11876.8</v>
      </c>
    </row>
    <row r="27" spans="1:12" ht="22.5" x14ac:dyDescent="0.2">
      <c r="A27" s="44" t="s">
        <v>35</v>
      </c>
      <c r="B27" s="45">
        <v>650</v>
      </c>
      <c r="C27" s="46">
        <v>1</v>
      </c>
      <c r="D27" s="46">
        <v>4</v>
      </c>
      <c r="E27" s="47" t="s">
        <v>186</v>
      </c>
      <c r="F27" s="48">
        <v>122</v>
      </c>
      <c r="G27" s="174">
        <v>400</v>
      </c>
      <c r="H27" s="174">
        <v>0</v>
      </c>
      <c r="I27" s="94">
        <f t="shared" ref="I27:I28" si="9">G27+H27</f>
        <v>400</v>
      </c>
    </row>
    <row r="28" spans="1:12" ht="33.75" x14ac:dyDescent="0.2">
      <c r="A28" s="44" t="s">
        <v>65</v>
      </c>
      <c r="B28" s="45">
        <v>650</v>
      </c>
      <c r="C28" s="46">
        <v>1</v>
      </c>
      <c r="D28" s="46">
        <v>4</v>
      </c>
      <c r="E28" s="47" t="s">
        <v>186</v>
      </c>
      <c r="F28" s="48">
        <v>129</v>
      </c>
      <c r="G28" s="174">
        <v>3586.8</v>
      </c>
      <c r="H28" s="174">
        <v>0</v>
      </c>
      <c r="I28" s="94">
        <f t="shared" si="9"/>
        <v>3586.8</v>
      </c>
    </row>
    <row r="29" spans="1:12" ht="33.75" x14ac:dyDescent="0.2">
      <c r="A29" s="73" t="s">
        <v>63</v>
      </c>
      <c r="B29" s="113">
        <v>650</v>
      </c>
      <c r="C29" s="114">
        <v>1</v>
      </c>
      <c r="D29" s="114">
        <v>6</v>
      </c>
      <c r="E29" s="71"/>
      <c r="F29" s="72"/>
      <c r="G29" s="169">
        <f>G35+G30</f>
        <v>43.9</v>
      </c>
      <c r="H29" s="169">
        <f t="shared" ref="H29:I29" si="10">H35+H30</f>
        <v>136.4</v>
      </c>
      <c r="I29" s="62">
        <f t="shared" si="10"/>
        <v>180.3</v>
      </c>
    </row>
    <row r="30" spans="1:12" x14ac:dyDescent="0.2">
      <c r="A30" s="76" t="s">
        <v>259</v>
      </c>
      <c r="B30" s="45">
        <v>650</v>
      </c>
      <c r="C30" s="46">
        <v>1</v>
      </c>
      <c r="D30" s="46">
        <v>6</v>
      </c>
      <c r="E30" s="47" t="s">
        <v>111</v>
      </c>
      <c r="F30" s="48"/>
      <c r="G30" s="171">
        <f>G31</f>
        <v>19.5</v>
      </c>
      <c r="H30" s="171">
        <f t="shared" ref="H30:I30" si="11">H31</f>
        <v>0</v>
      </c>
      <c r="I30" s="49">
        <f t="shared" si="11"/>
        <v>19.5</v>
      </c>
    </row>
    <row r="31" spans="1:12" ht="33.75" x14ac:dyDescent="0.2">
      <c r="A31" s="153" t="s">
        <v>287</v>
      </c>
      <c r="B31" s="45">
        <v>650</v>
      </c>
      <c r="C31" s="46">
        <v>1</v>
      </c>
      <c r="D31" s="46">
        <v>6</v>
      </c>
      <c r="E31" s="47" t="s">
        <v>113</v>
      </c>
      <c r="F31" s="48"/>
      <c r="G31" s="171">
        <f t="shared" ref="G31:I33" si="12">G32</f>
        <v>19.5</v>
      </c>
      <c r="H31" s="171">
        <f t="shared" si="12"/>
        <v>0</v>
      </c>
      <c r="I31" s="49">
        <f t="shared" si="12"/>
        <v>19.5</v>
      </c>
    </row>
    <row r="32" spans="1:12" ht="45" x14ac:dyDescent="0.2">
      <c r="A32" s="153" t="s">
        <v>261</v>
      </c>
      <c r="B32" s="45">
        <v>650</v>
      </c>
      <c r="C32" s="46">
        <v>1</v>
      </c>
      <c r="D32" s="46">
        <v>6</v>
      </c>
      <c r="E32" s="47" t="s">
        <v>262</v>
      </c>
      <c r="F32" s="48"/>
      <c r="G32" s="171">
        <f t="shared" si="12"/>
        <v>19.5</v>
      </c>
      <c r="H32" s="171">
        <f t="shared" si="12"/>
        <v>0</v>
      </c>
      <c r="I32" s="49">
        <f t="shared" si="12"/>
        <v>19.5</v>
      </c>
    </row>
    <row r="33" spans="1:13" x14ac:dyDescent="0.2">
      <c r="A33" s="44" t="s">
        <v>56</v>
      </c>
      <c r="B33" s="45">
        <v>650</v>
      </c>
      <c r="C33" s="46">
        <v>1</v>
      </c>
      <c r="D33" s="46">
        <v>6</v>
      </c>
      <c r="E33" s="47" t="s">
        <v>262</v>
      </c>
      <c r="F33" s="48">
        <v>500</v>
      </c>
      <c r="G33" s="171">
        <f t="shared" si="12"/>
        <v>19.5</v>
      </c>
      <c r="H33" s="171">
        <f t="shared" si="12"/>
        <v>0</v>
      </c>
      <c r="I33" s="49">
        <f t="shared" si="12"/>
        <v>19.5</v>
      </c>
    </row>
    <row r="34" spans="1:13" x14ac:dyDescent="0.2">
      <c r="A34" s="44" t="s">
        <v>41</v>
      </c>
      <c r="B34" s="45">
        <v>650</v>
      </c>
      <c r="C34" s="46">
        <v>1</v>
      </c>
      <c r="D34" s="46">
        <v>6</v>
      </c>
      <c r="E34" s="47" t="s">
        <v>262</v>
      </c>
      <c r="F34" s="48">
        <v>540</v>
      </c>
      <c r="G34" s="175">
        <v>19.5</v>
      </c>
      <c r="H34" s="175">
        <v>0</v>
      </c>
      <c r="I34" s="86">
        <f>G34+H34</f>
        <v>19.5</v>
      </c>
    </row>
    <row r="35" spans="1:13" ht="33.75" x14ac:dyDescent="0.2">
      <c r="A35" s="138" t="s">
        <v>270</v>
      </c>
      <c r="B35" s="100" t="s">
        <v>135</v>
      </c>
      <c r="C35" s="101">
        <v>1</v>
      </c>
      <c r="D35" s="101">
        <v>6</v>
      </c>
      <c r="E35" s="139" t="s">
        <v>112</v>
      </c>
      <c r="F35" s="139"/>
      <c r="G35" s="176">
        <f>G36</f>
        <v>24.4</v>
      </c>
      <c r="H35" s="176">
        <f t="shared" ref="H35:I36" si="13">H36</f>
        <v>136.4</v>
      </c>
      <c r="I35" s="140">
        <f t="shared" si="13"/>
        <v>160.80000000000001</v>
      </c>
    </row>
    <row r="36" spans="1:13" x14ac:dyDescent="0.2">
      <c r="A36" s="44" t="s">
        <v>214</v>
      </c>
      <c r="B36" s="100" t="s">
        <v>135</v>
      </c>
      <c r="C36" s="101">
        <v>1</v>
      </c>
      <c r="D36" s="101">
        <v>6</v>
      </c>
      <c r="E36" s="139" t="s">
        <v>167</v>
      </c>
      <c r="F36" s="139"/>
      <c r="G36" s="176">
        <f>G37</f>
        <v>24.4</v>
      </c>
      <c r="H36" s="176">
        <f t="shared" si="13"/>
        <v>136.4</v>
      </c>
      <c r="I36" s="140">
        <f t="shared" si="13"/>
        <v>160.80000000000001</v>
      </c>
    </row>
    <row r="37" spans="1:13" ht="33.75" x14ac:dyDescent="0.2">
      <c r="A37" s="52" t="s">
        <v>285</v>
      </c>
      <c r="B37" s="45">
        <v>652</v>
      </c>
      <c r="C37" s="46">
        <v>1</v>
      </c>
      <c r="D37" s="46">
        <v>6</v>
      </c>
      <c r="E37" s="91" t="s">
        <v>166</v>
      </c>
      <c r="F37" s="91"/>
      <c r="G37" s="174">
        <f t="shared" ref="G37:I39" si="14">G38</f>
        <v>24.4</v>
      </c>
      <c r="H37" s="174">
        <f t="shared" si="14"/>
        <v>136.4</v>
      </c>
      <c r="I37" s="94">
        <f t="shared" si="14"/>
        <v>160.80000000000001</v>
      </c>
      <c r="J37" s="92"/>
      <c r="K37" s="92"/>
      <c r="L37" s="92"/>
      <c r="M37" s="92"/>
    </row>
    <row r="38" spans="1:13" ht="57" customHeight="1" x14ac:dyDescent="0.2">
      <c r="A38" s="44" t="s">
        <v>62</v>
      </c>
      <c r="B38" s="45">
        <v>653</v>
      </c>
      <c r="C38" s="46">
        <v>1</v>
      </c>
      <c r="D38" s="46">
        <v>6</v>
      </c>
      <c r="E38" s="91" t="s">
        <v>187</v>
      </c>
      <c r="F38" s="90"/>
      <c r="G38" s="174">
        <f t="shared" si="14"/>
        <v>24.4</v>
      </c>
      <c r="H38" s="174">
        <f t="shared" si="14"/>
        <v>136.4</v>
      </c>
      <c r="I38" s="94">
        <f t="shared" si="14"/>
        <v>160.80000000000001</v>
      </c>
      <c r="J38" s="92"/>
      <c r="K38" s="92"/>
      <c r="L38" s="93"/>
      <c r="M38" s="92"/>
    </row>
    <row r="39" spans="1:13" x14ac:dyDescent="0.2">
      <c r="A39" s="44" t="s">
        <v>56</v>
      </c>
      <c r="B39" s="45">
        <v>654</v>
      </c>
      <c r="C39" s="46">
        <v>1</v>
      </c>
      <c r="D39" s="46">
        <v>6</v>
      </c>
      <c r="E39" s="90" t="s">
        <v>187</v>
      </c>
      <c r="F39" s="96">
        <v>500</v>
      </c>
      <c r="G39" s="94">
        <f>G40</f>
        <v>24.4</v>
      </c>
      <c r="H39" s="199">
        <f t="shared" si="14"/>
        <v>136.4</v>
      </c>
      <c r="I39" s="198">
        <f t="shared" si="14"/>
        <v>160.80000000000001</v>
      </c>
      <c r="J39" s="92"/>
      <c r="K39" s="92"/>
      <c r="L39" s="92"/>
      <c r="M39" s="92"/>
    </row>
    <row r="40" spans="1:13" x14ac:dyDescent="0.2">
      <c r="A40" s="44" t="s">
        <v>41</v>
      </c>
      <c r="B40" s="45">
        <v>655</v>
      </c>
      <c r="C40" s="46">
        <v>1</v>
      </c>
      <c r="D40" s="46">
        <v>6</v>
      </c>
      <c r="E40" s="96" t="s">
        <v>187</v>
      </c>
      <c r="F40" s="5">
        <v>540</v>
      </c>
      <c r="G40" s="175">
        <v>24.4</v>
      </c>
      <c r="H40" s="175">
        <v>136.4</v>
      </c>
      <c r="I40" s="86">
        <f>G40+H40</f>
        <v>160.80000000000001</v>
      </c>
      <c r="J40" s="92"/>
      <c r="K40" s="92"/>
      <c r="L40" s="92"/>
      <c r="M40" s="92"/>
    </row>
    <row r="41" spans="1:13" x14ac:dyDescent="0.2">
      <c r="A41" s="70" t="s">
        <v>8</v>
      </c>
      <c r="B41" s="113">
        <v>650</v>
      </c>
      <c r="C41" s="114">
        <v>1</v>
      </c>
      <c r="D41" s="114">
        <v>11</v>
      </c>
      <c r="E41" s="71"/>
      <c r="F41" s="72" t="s">
        <v>42</v>
      </c>
      <c r="G41" s="169">
        <f>G42</f>
        <v>50</v>
      </c>
      <c r="H41" s="169">
        <f t="shared" ref="H41:I45" si="15">H42</f>
        <v>0</v>
      </c>
      <c r="I41" s="62">
        <f t="shared" si="15"/>
        <v>50</v>
      </c>
      <c r="J41" s="92"/>
      <c r="K41" s="92"/>
      <c r="L41" s="92"/>
      <c r="M41" s="92"/>
    </row>
    <row r="42" spans="1:13" x14ac:dyDescent="0.2">
      <c r="A42" s="76" t="s">
        <v>259</v>
      </c>
      <c r="B42" s="45">
        <v>650</v>
      </c>
      <c r="C42" s="46">
        <v>1</v>
      </c>
      <c r="D42" s="46">
        <v>11</v>
      </c>
      <c r="E42" s="47" t="s">
        <v>111</v>
      </c>
      <c r="F42" s="48" t="s">
        <v>42</v>
      </c>
      <c r="G42" s="171">
        <f>G43</f>
        <v>50</v>
      </c>
      <c r="H42" s="171">
        <f t="shared" si="15"/>
        <v>0</v>
      </c>
      <c r="I42" s="49">
        <f t="shared" si="15"/>
        <v>50</v>
      </c>
    </row>
    <row r="43" spans="1:13" ht="22.5" x14ac:dyDescent="0.2">
      <c r="A43" s="153" t="s">
        <v>136</v>
      </c>
      <c r="B43" s="45">
        <v>650</v>
      </c>
      <c r="C43" s="46">
        <v>1</v>
      </c>
      <c r="D43" s="46">
        <v>11</v>
      </c>
      <c r="E43" s="47" t="s">
        <v>263</v>
      </c>
      <c r="F43" s="48" t="s">
        <v>42</v>
      </c>
      <c r="G43" s="171">
        <f>G44</f>
        <v>50</v>
      </c>
      <c r="H43" s="171">
        <f t="shared" si="15"/>
        <v>0</v>
      </c>
      <c r="I43" s="49">
        <f t="shared" si="15"/>
        <v>50</v>
      </c>
    </row>
    <row r="44" spans="1:13" x14ac:dyDescent="0.2">
      <c r="A44" s="153" t="s">
        <v>264</v>
      </c>
      <c r="B44" s="45">
        <v>650</v>
      </c>
      <c r="C44" s="46">
        <v>1</v>
      </c>
      <c r="D44" s="46">
        <v>11</v>
      </c>
      <c r="E44" s="47" t="s">
        <v>257</v>
      </c>
      <c r="F44" s="48"/>
      <c r="G44" s="177">
        <f>G45</f>
        <v>50</v>
      </c>
      <c r="H44" s="177">
        <f t="shared" si="15"/>
        <v>0</v>
      </c>
      <c r="I44" s="53">
        <f t="shared" si="15"/>
        <v>50</v>
      </c>
    </row>
    <row r="45" spans="1:13" x14ac:dyDescent="0.2">
      <c r="A45" s="44" t="s">
        <v>52</v>
      </c>
      <c r="B45" s="45">
        <v>650</v>
      </c>
      <c r="C45" s="46">
        <v>1</v>
      </c>
      <c r="D45" s="46">
        <v>11</v>
      </c>
      <c r="E45" s="47" t="s">
        <v>257</v>
      </c>
      <c r="F45" s="48" t="s">
        <v>53</v>
      </c>
      <c r="G45" s="171">
        <f>G46</f>
        <v>50</v>
      </c>
      <c r="H45" s="171">
        <f t="shared" si="15"/>
        <v>0</v>
      </c>
      <c r="I45" s="49">
        <f t="shared" si="15"/>
        <v>50</v>
      </c>
    </row>
    <row r="46" spans="1:13" x14ac:dyDescent="0.2">
      <c r="A46" s="44" t="s">
        <v>37</v>
      </c>
      <c r="B46" s="45">
        <v>650</v>
      </c>
      <c r="C46" s="46">
        <v>1</v>
      </c>
      <c r="D46" s="46">
        <v>11</v>
      </c>
      <c r="E46" s="47" t="s">
        <v>257</v>
      </c>
      <c r="F46" s="48" t="s">
        <v>31</v>
      </c>
      <c r="G46" s="177">
        <v>50</v>
      </c>
      <c r="H46" s="177">
        <v>0</v>
      </c>
      <c r="I46" s="53">
        <f>G46+H46</f>
        <v>50</v>
      </c>
    </row>
    <row r="47" spans="1:13" x14ac:dyDescent="0.2">
      <c r="A47" s="70" t="s">
        <v>9</v>
      </c>
      <c r="B47" s="45" t="s">
        <v>135</v>
      </c>
      <c r="C47" s="46">
        <v>1</v>
      </c>
      <c r="D47" s="46">
        <v>13</v>
      </c>
      <c r="E47" s="47"/>
      <c r="F47" s="48"/>
      <c r="G47" s="177">
        <f>G48+G74+G90+G97</f>
        <v>7608.0999999999995</v>
      </c>
      <c r="H47" s="177">
        <f t="shared" ref="H47:I47" si="16">H48+H74+H90+H97</f>
        <v>3415</v>
      </c>
      <c r="I47" s="53">
        <f t="shared" si="16"/>
        <v>11023.099999999999</v>
      </c>
    </row>
    <row r="48" spans="1:13" ht="33.75" x14ac:dyDescent="0.2">
      <c r="A48" s="138" t="s">
        <v>270</v>
      </c>
      <c r="B48" s="100">
        <v>650</v>
      </c>
      <c r="C48" s="101">
        <v>1</v>
      </c>
      <c r="D48" s="101">
        <v>13</v>
      </c>
      <c r="E48" s="102" t="s">
        <v>112</v>
      </c>
      <c r="F48" s="103" t="s">
        <v>42</v>
      </c>
      <c r="G48" s="170">
        <f>G55+G70+G50</f>
        <v>6312.0999999999995</v>
      </c>
      <c r="H48" s="170">
        <f t="shared" ref="H48:I48" si="17">H55+H70+H50</f>
        <v>302.5</v>
      </c>
      <c r="I48" s="123">
        <f t="shared" si="17"/>
        <v>6614.5999999999995</v>
      </c>
    </row>
    <row r="49" spans="1:9" x14ac:dyDescent="0.2">
      <c r="A49" s="44" t="s">
        <v>214</v>
      </c>
      <c r="B49" s="100">
        <v>650</v>
      </c>
      <c r="C49" s="101">
        <v>1</v>
      </c>
      <c r="D49" s="101">
        <v>13</v>
      </c>
      <c r="E49" s="102" t="s">
        <v>167</v>
      </c>
      <c r="F49" s="103"/>
      <c r="G49" s="170">
        <f>G50+G70+G55</f>
        <v>6312.0999999999995</v>
      </c>
      <c r="H49" s="170">
        <f t="shared" ref="H49:I49" si="18">H50+H70+H55</f>
        <v>302.5</v>
      </c>
      <c r="I49" s="123">
        <f t="shared" si="18"/>
        <v>6614.5999999999995</v>
      </c>
    </row>
    <row r="50" spans="1:9" ht="33.75" x14ac:dyDescent="0.2">
      <c r="A50" s="52" t="s">
        <v>285</v>
      </c>
      <c r="B50" s="100">
        <v>650</v>
      </c>
      <c r="C50" s="101">
        <v>1</v>
      </c>
      <c r="D50" s="101">
        <v>13</v>
      </c>
      <c r="E50" s="102" t="s">
        <v>166</v>
      </c>
      <c r="F50" s="103"/>
      <c r="G50" s="170">
        <f>G51</f>
        <v>15</v>
      </c>
      <c r="H50" s="170">
        <f t="shared" ref="H50:I53" si="19">H51</f>
        <v>1.5</v>
      </c>
      <c r="I50" s="123">
        <f t="shared" si="19"/>
        <v>16.5</v>
      </c>
    </row>
    <row r="51" spans="1:9" x14ac:dyDescent="0.2">
      <c r="A51" s="44" t="s">
        <v>60</v>
      </c>
      <c r="B51" s="100">
        <v>650</v>
      </c>
      <c r="C51" s="101">
        <v>1</v>
      </c>
      <c r="D51" s="101">
        <v>13</v>
      </c>
      <c r="E51" s="102" t="s">
        <v>238</v>
      </c>
      <c r="F51" s="103"/>
      <c r="G51" s="170">
        <f>G52</f>
        <v>15</v>
      </c>
      <c r="H51" s="170">
        <f t="shared" si="19"/>
        <v>1.5</v>
      </c>
      <c r="I51" s="123">
        <f t="shared" si="19"/>
        <v>16.5</v>
      </c>
    </row>
    <row r="52" spans="1:9" x14ac:dyDescent="0.2">
      <c r="A52" s="44" t="s">
        <v>52</v>
      </c>
      <c r="B52" s="100">
        <v>650</v>
      </c>
      <c r="C52" s="101">
        <v>1</v>
      </c>
      <c r="D52" s="101">
        <v>13</v>
      </c>
      <c r="E52" s="102" t="s">
        <v>238</v>
      </c>
      <c r="F52" s="103">
        <v>800</v>
      </c>
      <c r="G52" s="170">
        <f>G53</f>
        <v>15</v>
      </c>
      <c r="H52" s="170">
        <f t="shared" si="19"/>
        <v>1.5</v>
      </c>
      <c r="I52" s="123">
        <f t="shared" si="19"/>
        <v>16.5</v>
      </c>
    </row>
    <row r="53" spans="1:9" x14ac:dyDescent="0.2">
      <c r="A53" s="44" t="s">
        <v>54</v>
      </c>
      <c r="B53" s="100">
        <v>650</v>
      </c>
      <c r="C53" s="101">
        <v>1</v>
      </c>
      <c r="D53" s="101">
        <v>13</v>
      </c>
      <c r="E53" s="102" t="s">
        <v>238</v>
      </c>
      <c r="F53" s="103">
        <v>850</v>
      </c>
      <c r="G53" s="170">
        <f>G54</f>
        <v>15</v>
      </c>
      <c r="H53" s="170">
        <f t="shared" si="19"/>
        <v>1.5</v>
      </c>
      <c r="I53" s="123">
        <f t="shared" si="19"/>
        <v>16.5</v>
      </c>
    </row>
    <row r="54" spans="1:9" x14ac:dyDescent="0.2">
      <c r="A54" s="154" t="s">
        <v>153</v>
      </c>
      <c r="B54" s="100">
        <v>650</v>
      </c>
      <c r="C54" s="101">
        <v>1</v>
      </c>
      <c r="D54" s="101">
        <v>13</v>
      </c>
      <c r="E54" s="102" t="s">
        <v>238</v>
      </c>
      <c r="F54" s="103">
        <v>853</v>
      </c>
      <c r="G54" s="170">
        <v>15</v>
      </c>
      <c r="H54" s="170">
        <v>1.5</v>
      </c>
      <c r="I54" s="123">
        <f>G54+H54</f>
        <v>16.5</v>
      </c>
    </row>
    <row r="55" spans="1:9" ht="22.5" x14ac:dyDescent="0.2">
      <c r="A55" s="44" t="s">
        <v>189</v>
      </c>
      <c r="B55" s="45">
        <v>650</v>
      </c>
      <c r="C55" s="46">
        <v>1</v>
      </c>
      <c r="D55" s="46">
        <v>13</v>
      </c>
      <c r="E55" s="47" t="s">
        <v>188</v>
      </c>
      <c r="F55" s="48" t="s">
        <v>42</v>
      </c>
      <c r="G55" s="171">
        <f>G56</f>
        <v>6247.0999999999995</v>
      </c>
      <c r="H55" s="171">
        <f t="shared" ref="H55:I55" si="20">H56</f>
        <v>301</v>
      </c>
      <c r="I55" s="49">
        <f t="shared" si="20"/>
        <v>6548.0999999999995</v>
      </c>
    </row>
    <row r="56" spans="1:9" ht="22.5" x14ac:dyDescent="0.2">
      <c r="A56" s="58" t="s">
        <v>121</v>
      </c>
      <c r="B56" s="45">
        <v>650</v>
      </c>
      <c r="C56" s="46">
        <v>1</v>
      </c>
      <c r="D56" s="46">
        <v>13</v>
      </c>
      <c r="E56" s="47" t="s">
        <v>190</v>
      </c>
      <c r="F56" s="48"/>
      <c r="G56" s="177">
        <f>G57+G66+G62</f>
        <v>6247.0999999999995</v>
      </c>
      <c r="H56" s="177">
        <f t="shared" ref="H56:I56" si="21">H57+H66+H62</f>
        <v>301</v>
      </c>
      <c r="I56" s="53">
        <f t="shared" si="21"/>
        <v>6548.0999999999995</v>
      </c>
    </row>
    <row r="57" spans="1:9" ht="45" x14ac:dyDescent="0.2">
      <c r="A57" s="44" t="s">
        <v>46</v>
      </c>
      <c r="B57" s="45">
        <v>650</v>
      </c>
      <c r="C57" s="46">
        <v>1</v>
      </c>
      <c r="D57" s="46">
        <v>13</v>
      </c>
      <c r="E57" s="47" t="s">
        <v>190</v>
      </c>
      <c r="F57" s="48" t="s">
        <v>47</v>
      </c>
      <c r="G57" s="177">
        <f>G58</f>
        <v>5526.2</v>
      </c>
      <c r="H57" s="177">
        <f t="shared" ref="H57:I57" si="22">H58</f>
        <v>0</v>
      </c>
      <c r="I57" s="53">
        <f t="shared" si="22"/>
        <v>5526.2</v>
      </c>
    </row>
    <row r="58" spans="1:9" x14ac:dyDescent="0.2">
      <c r="A58" s="44" t="s">
        <v>48</v>
      </c>
      <c r="B58" s="45">
        <v>650</v>
      </c>
      <c r="C58" s="46">
        <v>1</v>
      </c>
      <c r="D58" s="46">
        <v>13</v>
      </c>
      <c r="E58" s="47" t="s">
        <v>190</v>
      </c>
      <c r="F58" s="48" t="s">
        <v>49</v>
      </c>
      <c r="G58" s="178">
        <f>G59+G60+G61</f>
        <v>5526.2</v>
      </c>
      <c r="H58" s="178">
        <f t="shared" ref="H58:I58" si="23">H59+H60+H61</f>
        <v>0</v>
      </c>
      <c r="I58" s="87">
        <f t="shared" si="23"/>
        <v>5526.2</v>
      </c>
    </row>
    <row r="59" spans="1:9" x14ac:dyDescent="0.2">
      <c r="A59" s="44" t="s">
        <v>66</v>
      </c>
      <c r="B59" s="45">
        <v>650</v>
      </c>
      <c r="C59" s="46">
        <v>1</v>
      </c>
      <c r="D59" s="46">
        <v>13</v>
      </c>
      <c r="E59" s="47" t="s">
        <v>190</v>
      </c>
      <c r="F59" s="48">
        <v>111</v>
      </c>
      <c r="G59" s="178">
        <v>4098.3999999999996</v>
      </c>
      <c r="H59" s="178">
        <v>0</v>
      </c>
      <c r="I59" s="87">
        <f>G59+H59</f>
        <v>4098.3999999999996</v>
      </c>
    </row>
    <row r="60" spans="1:9" ht="22.5" x14ac:dyDescent="0.2">
      <c r="A60" s="44" t="s">
        <v>38</v>
      </c>
      <c r="B60" s="45">
        <v>650</v>
      </c>
      <c r="C60" s="46">
        <v>1</v>
      </c>
      <c r="D60" s="46">
        <v>13</v>
      </c>
      <c r="E60" s="47" t="s">
        <v>190</v>
      </c>
      <c r="F60" s="48">
        <v>112</v>
      </c>
      <c r="G60" s="177">
        <v>190</v>
      </c>
      <c r="H60" s="177">
        <v>0</v>
      </c>
      <c r="I60" s="53">
        <f>G60+H60</f>
        <v>190</v>
      </c>
    </row>
    <row r="61" spans="1:9" ht="33.75" x14ac:dyDescent="0.2">
      <c r="A61" s="44" t="s">
        <v>67</v>
      </c>
      <c r="B61" s="45">
        <v>650</v>
      </c>
      <c r="C61" s="46">
        <v>1</v>
      </c>
      <c r="D61" s="46">
        <v>13</v>
      </c>
      <c r="E61" s="47" t="s">
        <v>190</v>
      </c>
      <c r="F61" s="48">
        <v>119</v>
      </c>
      <c r="G61" s="171">
        <v>1237.8</v>
      </c>
      <c r="H61" s="171">
        <v>0</v>
      </c>
      <c r="I61" s="53">
        <f>G61+H61</f>
        <v>1237.8</v>
      </c>
    </row>
    <row r="62" spans="1:9" ht="22.5" x14ac:dyDescent="0.2">
      <c r="A62" s="44" t="s">
        <v>71</v>
      </c>
      <c r="B62" s="45">
        <v>650</v>
      </c>
      <c r="C62" s="46">
        <v>1</v>
      </c>
      <c r="D62" s="46">
        <v>13</v>
      </c>
      <c r="E62" s="47" t="s">
        <v>190</v>
      </c>
      <c r="F62" s="48" t="s">
        <v>43</v>
      </c>
      <c r="G62" s="171">
        <f>G63</f>
        <v>720.9</v>
      </c>
      <c r="H62" s="171">
        <f t="shared" ref="H62:I62" si="24">H63</f>
        <v>300</v>
      </c>
      <c r="I62" s="49">
        <f t="shared" si="24"/>
        <v>1020.9</v>
      </c>
    </row>
    <row r="63" spans="1:9" ht="22.5" x14ac:dyDescent="0.2">
      <c r="A63" s="44" t="s">
        <v>44</v>
      </c>
      <c r="B63" s="45">
        <v>650</v>
      </c>
      <c r="C63" s="46">
        <v>1</v>
      </c>
      <c r="D63" s="46">
        <v>13</v>
      </c>
      <c r="E63" s="47" t="s">
        <v>190</v>
      </c>
      <c r="F63" s="48" t="s">
        <v>45</v>
      </c>
      <c r="G63" s="171">
        <f>G65+G64</f>
        <v>720.9</v>
      </c>
      <c r="H63" s="171">
        <f t="shared" ref="H63:I63" si="25">H65+H64</f>
        <v>300</v>
      </c>
      <c r="I63" s="49">
        <f t="shared" si="25"/>
        <v>1020.9</v>
      </c>
    </row>
    <row r="64" spans="1:9" x14ac:dyDescent="0.2">
      <c r="A64" s="44" t="s">
        <v>256</v>
      </c>
      <c r="B64" s="45" t="s">
        <v>135</v>
      </c>
      <c r="C64" s="46">
        <v>1</v>
      </c>
      <c r="D64" s="46">
        <v>13</v>
      </c>
      <c r="E64" s="47" t="s">
        <v>190</v>
      </c>
      <c r="F64" s="48">
        <v>244</v>
      </c>
      <c r="G64" s="171">
        <v>665.9</v>
      </c>
      <c r="H64" s="171">
        <v>300</v>
      </c>
      <c r="I64" s="49">
        <f>G64+H64</f>
        <v>965.9</v>
      </c>
    </row>
    <row r="65" spans="1:9" x14ac:dyDescent="0.2">
      <c r="A65" s="44" t="s">
        <v>160</v>
      </c>
      <c r="B65" s="45">
        <v>650</v>
      </c>
      <c r="C65" s="46">
        <v>1</v>
      </c>
      <c r="D65" s="46">
        <v>13</v>
      </c>
      <c r="E65" s="47" t="s">
        <v>190</v>
      </c>
      <c r="F65" s="48">
        <v>247</v>
      </c>
      <c r="G65" s="177">
        <v>55</v>
      </c>
      <c r="H65" s="177">
        <v>0</v>
      </c>
      <c r="I65" s="49">
        <f>G65+H65</f>
        <v>55</v>
      </c>
    </row>
    <row r="66" spans="1:9" x14ac:dyDescent="0.2">
      <c r="A66" s="44" t="s">
        <v>52</v>
      </c>
      <c r="B66" s="45">
        <v>650</v>
      </c>
      <c r="C66" s="46">
        <v>1</v>
      </c>
      <c r="D66" s="46">
        <v>13</v>
      </c>
      <c r="E66" s="47" t="s">
        <v>190</v>
      </c>
      <c r="F66" s="48" t="s">
        <v>53</v>
      </c>
      <c r="G66" s="171">
        <f>G67+G68+G69</f>
        <v>0</v>
      </c>
      <c r="H66" s="171">
        <f t="shared" ref="H66:I66" si="26">H67+H68+H69</f>
        <v>1</v>
      </c>
      <c r="I66" s="49">
        <f t="shared" si="26"/>
        <v>1</v>
      </c>
    </row>
    <row r="67" spans="1:9" x14ac:dyDescent="0.2">
      <c r="A67" s="44" t="s">
        <v>54</v>
      </c>
      <c r="B67" s="45">
        <v>650</v>
      </c>
      <c r="C67" s="46">
        <v>1</v>
      </c>
      <c r="D67" s="46">
        <v>13</v>
      </c>
      <c r="E67" s="47" t="s">
        <v>190</v>
      </c>
      <c r="F67" s="48" t="s">
        <v>55</v>
      </c>
      <c r="G67" s="171">
        <f>G68</f>
        <v>0</v>
      </c>
      <c r="H67" s="171">
        <f t="shared" ref="H67:I67" si="27">H68</f>
        <v>0</v>
      </c>
      <c r="I67" s="49">
        <f t="shared" si="27"/>
        <v>0</v>
      </c>
    </row>
    <row r="68" spans="1:9" x14ac:dyDescent="0.2">
      <c r="A68" s="44" t="s">
        <v>68</v>
      </c>
      <c r="B68" s="45" t="s">
        <v>135</v>
      </c>
      <c r="C68" s="46">
        <v>1</v>
      </c>
      <c r="D68" s="46">
        <v>13</v>
      </c>
      <c r="E68" s="47" t="s">
        <v>190</v>
      </c>
      <c r="F68" s="48">
        <v>851</v>
      </c>
      <c r="G68" s="177">
        <v>0</v>
      </c>
      <c r="H68" s="177">
        <v>0</v>
      </c>
      <c r="I68" s="53">
        <f>G68+H68</f>
        <v>0</v>
      </c>
    </row>
    <row r="69" spans="1:9" x14ac:dyDescent="0.2">
      <c r="A69" s="44" t="s">
        <v>153</v>
      </c>
      <c r="B69" s="45" t="s">
        <v>135</v>
      </c>
      <c r="C69" s="46">
        <v>1</v>
      </c>
      <c r="D69" s="46">
        <v>13</v>
      </c>
      <c r="E69" s="47" t="s">
        <v>190</v>
      </c>
      <c r="F69" s="48">
        <v>853</v>
      </c>
      <c r="G69" s="177">
        <v>0</v>
      </c>
      <c r="H69" s="177">
        <v>1</v>
      </c>
      <c r="I69" s="53">
        <f>G69+H69</f>
        <v>1</v>
      </c>
    </row>
    <row r="70" spans="1:9" ht="33.75" x14ac:dyDescent="0.2">
      <c r="A70" s="44" t="s">
        <v>191</v>
      </c>
      <c r="B70" s="45">
        <v>650</v>
      </c>
      <c r="C70" s="46">
        <v>1</v>
      </c>
      <c r="D70" s="46">
        <v>13</v>
      </c>
      <c r="E70" s="47" t="s">
        <v>192</v>
      </c>
      <c r="F70" s="48"/>
      <c r="G70" s="177">
        <f>G71</f>
        <v>50</v>
      </c>
      <c r="H70" s="177">
        <f t="shared" ref="H70:I72" si="28">H71</f>
        <v>0</v>
      </c>
      <c r="I70" s="53">
        <f t="shared" si="28"/>
        <v>50</v>
      </c>
    </row>
    <row r="71" spans="1:9" ht="22.5" x14ac:dyDescent="0.2">
      <c r="A71" s="44" t="s">
        <v>71</v>
      </c>
      <c r="B71" s="45">
        <v>650</v>
      </c>
      <c r="C71" s="46">
        <v>1</v>
      </c>
      <c r="D71" s="46">
        <v>13</v>
      </c>
      <c r="E71" s="47" t="s">
        <v>193</v>
      </c>
      <c r="F71" s="48">
        <v>200</v>
      </c>
      <c r="G71" s="177">
        <f>G72</f>
        <v>50</v>
      </c>
      <c r="H71" s="177">
        <f t="shared" si="28"/>
        <v>0</v>
      </c>
      <c r="I71" s="53">
        <f t="shared" si="28"/>
        <v>50</v>
      </c>
    </row>
    <row r="72" spans="1:9" ht="22.5" x14ac:dyDescent="0.2">
      <c r="A72" s="44" t="s">
        <v>44</v>
      </c>
      <c r="B72" s="45">
        <v>650</v>
      </c>
      <c r="C72" s="46">
        <v>1</v>
      </c>
      <c r="D72" s="46">
        <v>13</v>
      </c>
      <c r="E72" s="47" t="s">
        <v>193</v>
      </c>
      <c r="F72" s="48">
        <v>240</v>
      </c>
      <c r="G72" s="177">
        <f>G73</f>
        <v>50</v>
      </c>
      <c r="H72" s="177">
        <f t="shared" si="28"/>
        <v>0</v>
      </c>
      <c r="I72" s="53">
        <f t="shared" si="28"/>
        <v>50</v>
      </c>
    </row>
    <row r="73" spans="1:9" ht="22.5" x14ac:dyDescent="0.2">
      <c r="A73" s="44" t="s">
        <v>36</v>
      </c>
      <c r="B73" s="45">
        <v>650</v>
      </c>
      <c r="C73" s="46">
        <v>1</v>
      </c>
      <c r="D73" s="46">
        <v>13</v>
      </c>
      <c r="E73" s="47" t="s">
        <v>193</v>
      </c>
      <c r="F73" s="48">
        <v>244</v>
      </c>
      <c r="G73" s="177">
        <v>50</v>
      </c>
      <c r="H73" s="177">
        <v>0</v>
      </c>
      <c r="I73" s="53">
        <f>G73+H73</f>
        <v>50</v>
      </c>
    </row>
    <row r="74" spans="1:9" ht="33.75" x14ac:dyDescent="0.2">
      <c r="A74" s="99" t="s">
        <v>271</v>
      </c>
      <c r="B74" s="100">
        <v>650</v>
      </c>
      <c r="C74" s="101">
        <v>1</v>
      </c>
      <c r="D74" s="101">
        <v>13</v>
      </c>
      <c r="E74" s="102" t="s">
        <v>114</v>
      </c>
      <c r="F74" s="103"/>
      <c r="G74" s="170">
        <f>G75</f>
        <v>1245</v>
      </c>
      <c r="H74" s="170">
        <f t="shared" ref="H74:I74" si="29">H75</f>
        <v>3112.5</v>
      </c>
      <c r="I74" s="123">
        <f t="shared" si="29"/>
        <v>4357.5</v>
      </c>
    </row>
    <row r="75" spans="1:9" x14ac:dyDescent="0.2">
      <c r="A75" s="99" t="s">
        <v>214</v>
      </c>
      <c r="B75" s="100">
        <v>650</v>
      </c>
      <c r="C75" s="101">
        <v>1</v>
      </c>
      <c r="D75" s="101">
        <v>13</v>
      </c>
      <c r="E75" s="102" t="s">
        <v>194</v>
      </c>
      <c r="F75" s="103"/>
      <c r="G75" s="170">
        <f>G76+G85</f>
        <v>1245</v>
      </c>
      <c r="H75" s="170">
        <f t="shared" ref="H75:I75" si="30">H76+H85</f>
        <v>3112.5</v>
      </c>
      <c r="I75" s="123">
        <f t="shared" si="30"/>
        <v>4357.5</v>
      </c>
    </row>
    <row r="76" spans="1:9" ht="33.75" x14ac:dyDescent="0.2">
      <c r="A76" s="44" t="s">
        <v>200</v>
      </c>
      <c r="B76" s="45">
        <v>650</v>
      </c>
      <c r="C76" s="46">
        <v>1</v>
      </c>
      <c r="D76" s="46">
        <v>13</v>
      </c>
      <c r="E76" s="47" t="s">
        <v>195</v>
      </c>
      <c r="F76" s="48"/>
      <c r="G76" s="171">
        <f t="shared" ref="G76:I78" si="31">G77</f>
        <v>1195</v>
      </c>
      <c r="H76" s="171">
        <f t="shared" si="31"/>
        <v>2762.5</v>
      </c>
      <c r="I76" s="49">
        <f t="shared" si="31"/>
        <v>3957.5</v>
      </c>
    </row>
    <row r="77" spans="1:9" x14ac:dyDescent="0.2">
      <c r="A77" s="52" t="s">
        <v>155</v>
      </c>
      <c r="B77" s="45">
        <v>650</v>
      </c>
      <c r="C77" s="46">
        <v>1</v>
      </c>
      <c r="D77" s="46">
        <v>13</v>
      </c>
      <c r="E77" s="47" t="s">
        <v>196</v>
      </c>
      <c r="F77" s="48"/>
      <c r="G77" s="171">
        <f>G78+G82</f>
        <v>1195</v>
      </c>
      <c r="H77" s="171">
        <f t="shared" ref="H77:I77" si="32">H78+H82</f>
        <v>2762.5</v>
      </c>
      <c r="I77" s="49">
        <f t="shared" si="32"/>
        <v>3957.5</v>
      </c>
    </row>
    <row r="78" spans="1:9" ht="22.5" x14ac:dyDescent="0.2">
      <c r="A78" s="44" t="s">
        <v>71</v>
      </c>
      <c r="B78" s="45">
        <v>650</v>
      </c>
      <c r="C78" s="46">
        <v>1</v>
      </c>
      <c r="D78" s="46">
        <v>13</v>
      </c>
      <c r="E78" s="47" t="s">
        <v>196</v>
      </c>
      <c r="F78" s="48" t="s">
        <v>43</v>
      </c>
      <c r="G78" s="171">
        <f t="shared" si="31"/>
        <v>1180</v>
      </c>
      <c r="H78" s="171">
        <f t="shared" si="31"/>
        <v>2762.5</v>
      </c>
      <c r="I78" s="49">
        <f t="shared" si="31"/>
        <v>3942.5</v>
      </c>
    </row>
    <row r="79" spans="1:9" ht="22.5" x14ac:dyDescent="0.2">
      <c r="A79" s="44" t="s">
        <v>44</v>
      </c>
      <c r="B79" s="45">
        <v>650</v>
      </c>
      <c r="C79" s="46">
        <v>1</v>
      </c>
      <c r="D79" s="46">
        <v>13</v>
      </c>
      <c r="E79" s="47" t="s">
        <v>196</v>
      </c>
      <c r="F79" s="48" t="s">
        <v>45</v>
      </c>
      <c r="G79" s="175">
        <f>G81+G80</f>
        <v>1180</v>
      </c>
      <c r="H79" s="175">
        <f t="shared" ref="H79:I79" si="33">H81+H80</f>
        <v>2762.5</v>
      </c>
      <c r="I79" s="86">
        <f t="shared" si="33"/>
        <v>3942.5</v>
      </c>
    </row>
    <row r="80" spans="1:9" ht="22.5" x14ac:dyDescent="0.2">
      <c r="A80" s="44" t="s">
        <v>36</v>
      </c>
      <c r="B80" s="45">
        <v>650</v>
      </c>
      <c r="C80" s="46">
        <v>1</v>
      </c>
      <c r="D80" s="46">
        <v>13</v>
      </c>
      <c r="E80" s="47" t="s">
        <v>196</v>
      </c>
      <c r="F80" s="48">
        <v>244</v>
      </c>
      <c r="G80" s="175">
        <v>579</v>
      </c>
      <c r="H80" s="175">
        <v>2764</v>
      </c>
      <c r="I80" s="86">
        <f>G80+H80</f>
        <v>3343</v>
      </c>
    </row>
    <row r="81" spans="1:9" x14ac:dyDescent="0.2">
      <c r="A81" s="44" t="s">
        <v>160</v>
      </c>
      <c r="B81" s="45">
        <v>650</v>
      </c>
      <c r="C81" s="46">
        <v>1</v>
      </c>
      <c r="D81" s="46">
        <v>13</v>
      </c>
      <c r="E81" s="47" t="s">
        <v>196</v>
      </c>
      <c r="F81" s="48">
        <v>247</v>
      </c>
      <c r="G81" s="177">
        <v>601</v>
      </c>
      <c r="H81" s="177">
        <f>-14+14-1.5</f>
        <v>-1.5</v>
      </c>
      <c r="I81" s="86">
        <f>G81+H81</f>
        <v>599.5</v>
      </c>
    </row>
    <row r="82" spans="1:9" x14ac:dyDescent="0.2">
      <c r="A82" s="44" t="s">
        <v>52</v>
      </c>
      <c r="B82" s="45" t="s">
        <v>135</v>
      </c>
      <c r="C82" s="46">
        <v>1</v>
      </c>
      <c r="D82" s="46">
        <v>13</v>
      </c>
      <c r="E82" s="47" t="s">
        <v>196</v>
      </c>
      <c r="F82" s="48">
        <v>800</v>
      </c>
      <c r="G82" s="177">
        <f>G83</f>
        <v>15</v>
      </c>
      <c r="H82" s="177">
        <f t="shared" ref="H82:I83" si="34">H83</f>
        <v>0</v>
      </c>
      <c r="I82" s="53">
        <f t="shared" si="34"/>
        <v>15</v>
      </c>
    </row>
    <row r="83" spans="1:9" x14ac:dyDescent="0.2">
      <c r="A83" s="44" t="s">
        <v>54</v>
      </c>
      <c r="B83" s="45">
        <v>650</v>
      </c>
      <c r="C83" s="46">
        <v>1</v>
      </c>
      <c r="D83" s="46">
        <v>13</v>
      </c>
      <c r="E83" s="47" t="s">
        <v>196</v>
      </c>
      <c r="F83" s="48" t="s">
        <v>55</v>
      </c>
      <c r="G83" s="177">
        <f>G84</f>
        <v>15</v>
      </c>
      <c r="H83" s="177">
        <f t="shared" si="34"/>
        <v>0</v>
      </c>
      <c r="I83" s="53">
        <f t="shared" si="34"/>
        <v>15</v>
      </c>
    </row>
    <row r="84" spans="1:9" x14ac:dyDescent="0.2">
      <c r="A84" s="44" t="s">
        <v>69</v>
      </c>
      <c r="B84" s="45">
        <v>650</v>
      </c>
      <c r="C84" s="46">
        <v>1</v>
      </c>
      <c r="D84" s="46">
        <v>13</v>
      </c>
      <c r="E84" s="47" t="s">
        <v>196</v>
      </c>
      <c r="F84" s="48">
        <v>852</v>
      </c>
      <c r="G84" s="177">
        <v>15</v>
      </c>
      <c r="H84" s="177">
        <v>0</v>
      </c>
      <c r="I84" s="53">
        <f>G84+H84</f>
        <v>15</v>
      </c>
    </row>
    <row r="85" spans="1:9" ht="22.5" x14ac:dyDescent="0.2">
      <c r="A85" s="44" t="s">
        <v>199</v>
      </c>
      <c r="B85" s="45">
        <v>650</v>
      </c>
      <c r="C85" s="46">
        <v>1</v>
      </c>
      <c r="D85" s="46">
        <v>13</v>
      </c>
      <c r="E85" s="47" t="s">
        <v>197</v>
      </c>
      <c r="F85" s="48"/>
      <c r="G85" s="177">
        <f>G86</f>
        <v>50</v>
      </c>
      <c r="H85" s="177">
        <f t="shared" ref="H85:I88" si="35">H86</f>
        <v>350</v>
      </c>
      <c r="I85" s="53">
        <f t="shared" si="35"/>
        <v>400</v>
      </c>
    </row>
    <row r="86" spans="1:9" x14ac:dyDescent="0.2">
      <c r="A86" s="52" t="s">
        <v>155</v>
      </c>
      <c r="B86" s="45">
        <v>650</v>
      </c>
      <c r="C86" s="46">
        <v>1</v>
      </c>
      <c r="D86" s="46">
        <v>13</v>
      </c>
      <c r="E86" s="47" t="s">
        <v>198</v>
      </c>
      <c r="F86" s="48"/>
      <c r="G86" s="177">
        <f>G87</f>
        <v>50</v>
      </c>
      <c r="H86" s="177">
        <f t="shared" si="35"/>
        <v>350</v>
      </c>
      <c r="I86" s="53">
        <f t="shared" si="35"/>
        <v>400</v>
      </c>
    </row>
    <row r="87" spans="1:9" ht="22.5" x14ac:dyDescent="0.2">
      <c r="A87" s="44" t="s">
        <v>71</v>
      </c>
      <c r="B87" s="45">
        <v>650</v>
      </c>
      <c r="C87" s="46">
        <v>1</v>
      </c>
      <c r="D87" s="46">
        <v>13</v>
      </c>
      <c r="E87" s="47" t="s">
        <v>198</v>
      </c>
      <c r="F87" s="48">
        <v>200</v>
      </c>
      <c r="G87" s="177">
        <f>G88</f>
        <v>50</v>
      </c>
      <c r="H87" s="177">
        <f t="shared" si="35"/>
        <v>350</v>
      </c>
      <c r="I87" s="53">
        <f t="shared" si="35"/>
        <v>400</v>
      </c>
    </row>
    <row r="88" spans="1:9" ht="22.5" x14ac:dyDescent="0.2">
      <c r="A88" s="44" t="s">
        <v>36</v>
      </c>
      <c r="B88" s="45">
        <v>650</v>
      </c>
      <c r="C88" s="46">
        <v>1</v>
      </c>
      <c r="D88" s="46">
        <v>13</v>
      </c>
      <c r="E88" s="47" t="s">
        <v>198</v>
      </c>
      <c r="F88" s="48">
        <v>240</v>
      </c>
      <c r="G88" s="177">
        <f>G89</f>
        <v>50</v>
      </c>
      <c r="H88" s="177">
        <f t="shared" si="35"/>
        <v>350</v>
      </c>
      <c r="I88" s="53">
        <f t="shared" si="35"/>
        <v>400</v>
      </c>
    </row>
    <row r="89" spans="1:9" x14ac:dyDescent="0.2">
      <c r="A89" s="44" t="s">
        <v>160</v>
      </c>
      <c r="B89" s="45">
        <v>650</v>
      </c>
      <c r="C89" s="46">
        <v>1</v>
      </c>
      <c r="D89" s="46">
        <v>13</v>
      </c>
      <c r="E89" s="47" t="s">
        <v>198</v>
      </c>
      <c r="F89" s="48">
        <v>244</v>
      </c>
      <c r="G89" s="177">
        <v>50</v>
      </c>
      <c r="H89" s="177">
        <v>350</v>
      </c>
      <c r="I89" s="53">
        <f>G89+H89</f>
        <v>400</v>
      </c>
    </row>
    <row r="90" spans="1:9" ht="22.5" x14ac:dyDescent="0.2">
      <c r="A90" s="99" t="s">
        <v>280</v>
      </c>
      <c r="B90" s="100" t="s">
        <v>135</v>
      </c>
      <c r="C90" s="101">
        <v>1</v>
      </c>
      <c r="D90" s="101">
        <v>13</v>
      </c>
      <c r="E90" s="102" t="s">
        <v>147</v>
      </c>
      <c r="F90" s="103"/>
      <c r="G90" s="179">
        <f t="shared" ref="G90:I95" si="36">G91</f>
        <v>50</v>
      </c>
      <c r="H90" s="179">
        <f t="shared" si="36"/>
        <v>0</v>
      </c>
      <c r="I90" s="104">
        <f t="shared" si="36"/>
        <v>50</v>
      </c>
    </row>
    <row r="91" spans="1:9" x14ac:dyDescent="0.2">
      <c r="A91" s="99" t="s">
        <v>214</v>
      </c>
      <c r="B91" s="100" t="s">
        <v>135</v>
      </c>
      <c r="C91" s="101">
        <v>1</v>
      </c>
      <c r="D91" s="101">
        <v>13</v>
      </c>
      <c r="E91" s="102" t="s">
        <v>201</v>
      </c>
      <c r="F91" s="103"/>
      <c r="G91" s="179">
        <f t="shared" si="36"/>
        <v>50</v>
      </c>
      <c r="H91" s="179">
        <f t="shared" si="36"/>
        <v>0</v>
      </c>
      <c r="I91" s="104">
        <f t="shared" si="36"/>
        <v>50</v>
      </c>
    </row>
    <row r="92" spans="1:9" ht="33.75" x14ac:dyDescent="0.2">
      <c r="A92" s="44" t="s">
        <v>204</v>
      </c>
      <c r="B92" s="45" t="s">
        <v>135</v>
      </c>
      <c r="C92" s="46">
        <v>1</v>
      </c>
      <c r="D92" s="46">
        <v>13</v>
      </c>
      <c r="E92" s="47" t="s">
        <v>202</v>
      </c>
      <c r="F92" s="48"/>
      <c r="G92" s="177">
        <f t="shared" si="36"/>
        <v>50</v>
      </c>
      <c r="H92" s="177">
        <f t="shared" si="36"/>
        <v>0</v>
      </c>
      <c r="I92" s="53">
        <f t="shared" si="36"/>
        <v>50</v>
      </c>
    </row>
    <row r="93" spans="1:9" x14ac:dyDescent="0.2">
      <c r="A93" s="52" t="s">
        <v>155</v>
      </c>
      <c r="B93" s="45" t="s">
        <v>135</v>
      </c>
      <c r="C93" s="46">
        <v>1</v>
      </c>
      <c r="D93" s="46">
        <v>13</v>
      </c>
      <c r="E93" s="47" t="s">
        <v>203</v>
      </c>
      <c r="F93" s="48"/>
      <c r="G93" s="177">
        <f t="shared" si="36"/>
        <v>50</v>
      </c>
      <c r="H93" s="177">
        <f t="shared" si="36"/>
        <v>0</v>
      </c>
      <c r="I93" s="53">
        <f t="shared" si="36"/>
        <v>50</v>
      </c>
    </row>
    <row r="94" spans="1:9" ht="22.5" x14ac:dyDescent="0.2">
      <c r="A94" s="44" t="s">
        <v>71</v>
      </c>
      <c r="B94" s="45" t="s">
        <v>135</v>
      </c>
      <c r="C94" s="46">
        <v>1</v>
      </c>
      <c r="D94" s="46">
        <v>13</v>
      </c>
      <c r="E94" s="47" t="s">
        <v>203</v>
      </c>
      <c r="F94" s="48">
        <v>200</v>
      </c>
      <c r="G94" s="177">
        <f t="shared" si="36"/>
        <v>50</v>
      </c>
      <c r="H94" s="177">
        <f t="shared" si="36"/>
        <v>0</v>
      </c>
      <c r="I94" s="53">
        <f t="shared" si="36"/>
        <v>50</v>
      </c>
    </row>
    <row r="95" spans="1:9" ht="22.5" x14ac:dyDescent="0.2">
      <c r="A95" s="44" t="s">
        <v>44</v>
      </c>
      <c r="B95" s="45" t="s">
        <v>135</v>
      </c>
      <c r="C95" s="46">
        <v>1</v>
      </c>
      <c r="D95" s="46">
        <v>13</v>
      </c>
      <c r="E95" s="47" t="s">
        <v>203</v>
      </c>
      <c r="F95" s="48">
        <v>240</v>
      </c>
      <c r="G95" s="177">
        <f t="shared" si="36"/>
        <v>50</v>
      </c>
      <c r="H95" s="177">
        <f t="shared" si="36"/>
        <v>0</v>
      </c>
      <c r="I95" s="53">
        <f t="shared" si="36"/>
        <v>50</v>
      </c>
    </row>
    <row r="96" spans="1:9" ht="22.5" x14ac:dyDescent="0.2">
      <c r="A96" s="44" t="s">
        <v>36</v>
      </c>
      <c r="B96" s="45" t="s">
        <v>135</v>
      </c>
      <c r="C96" s="46">
        <v>1</v>
      </c>
      <c r="D96" s="46">
        <v>13</v>
      </c>
      <c r="E96" s="47" t="s">
        <v>203</v>
      </c>
      <c r="F96" s="48">
        <v>244</v>
      </c>
      <c r="G96" s="177">
        <v>50</v>
      </c>
      <c r="H96" s="177">
        <v>0</v>
      </c>
      <c r="I96" s="53">
        <f>G96+H96</f>
        <v>50</v>
      </c>
    </row>
    <row r="97" spans="1:9" ht="33.75" x14ac:dyDescent="0.2">
      <c r="A97" s="99" t="s">
        <v>272</v>
      </c>
      <c r="B97" s="100">
        <v>650</v>
      </c>
      <c r="C97" s="101">
        <v>1</v>
      </c>
      <c r="D97" s="101">
        <v>13</v>
      </c>
      <c r="E97" s="102" t="s">
        <v>115</v>
      </c>
      <c r="F97" s="103"/>
      <c r="G97" s="170">
        <f>G98</f>
        <v>1</v>
      </c>
      <c r="H97" s="170">
        <f t="shared" ref="H97:I97" si="37">H98</f>
        <v>0</v>
      </c>
      <c r="I97" s="123">
        <f t="shared" si="37"/>
        <v>1</v>
      </c>
    </row>
    <row r="98" spans="1:9" x14ac:dyDescent="0.2">
      <c r="A98" s="99" t="s">
        <v>214</v>
      </c>
      <c r="B98" s="45">
        <v>650</v>
      </c>
      <c r="C98" s="46">
        <v>1</v>
      </c>
      <c r="D98" s="46">
        <v>13</v>
      </c>
      <c r="E98" s="47" t="s">
        <v>205</v>
      </c>
      <c r="F98" s="48"/>
      <c r="G98" s="171">
        <f t="shared" ref="G98:I102" si="38">G99</f>
        <v>1</v>
      </c>
      <c r="H98" s="171">
        <f t="shared" si="38"/>
        <v>0</v>
      </c>
      <c r="I98" s="49">
        <f t="shared" si="38"/>
        <v>1</v>
      </c>
    </row>
    <row r="99" spans="1:9" ht="33.75" x14ac:dyDescent="0.2">
      <c r="A99" s="44" t="s">
        <v>208</v>
      </c>
      <c r="B99" s="45">
        <v>650</v>
      </c>
      <c r="C99" s="46">
        <v>1</v>
      </c>
      <c r="D99" s="46">
        <v>13</v>
      </c>
      <c r="E99" s="47" t="s">
        <v>206</v>
      </c>
      <c r="F99" s="48"/>
      <c r="G99" s="175">
        <f t="shared" si="38"/>
        <v>1</v>
      </c>
      <c r="H99" s="175">
        <f t="shared" si="38"/>
        <v>0</v>
      </c>
      <c r="I99" s="86">
        <f t="shared" si="38"/>
        <v>1</v>
      </c>
    </row>
    <row r="100" spans="1:9" x14ac:dyDescent="0.2">
      <c r="A100" s="52" t="s">
        <v>155</v>
      </c>
      <c r="B100" s="45">
        <v>650</v>
      </c>
      <c r="C100" s="46">
        <v>1</v>
      </c>
      <c r="D100" s="46">
        <v>13</v>
      </c>
      <c r="E100" s="47" t="s">
        <v>207</v>
      </c>
      <c r="F100" s="48"/>
      <c r="G100" s="175">
        <f t="shared" si="38"/>
        <v>1</v>
      </c>
      <c r="H100" s="175">
        <f t="shared" si="38"/>
        <v>0</v>
      </c>
      <c r="I100" s="86">
        <f t="shared" si="38"/>
        <v>1</v>
      </c>
    </row>
    <row r="101" spans="1:9" ht="22.5" x14ac:dyDescent="0.2">
      <c r="A101" s="44" t="s">
        <v>71</v>
      </c>
      <c r="B101" s="45">
        <v>650</v>
      </c>
      <c r="C101" s="46">
        <v>1</v>
      </c>
      <c r="D101" s="46">
        <v>13</v>
      </c>
      <c r="E101" s="47" t="s">
        <v>207</v>
      </c>
      <c r="F101" s="48">
        <v>200</v>
      </c>
      <c r="G101" s="175">
        <f t="shared" si="38"/>
        <v>1</v>
      </c>
      <c r="H101" s="175">
        <f t="shared" si="38"/>
        <v>0</v>
      </c>
      <c r="I101" s="86">
        <f t="shared" si="38"/>
        <v>1</v>
      </c>
    </row>
    <row r="102" spans="1:9" ht="22.5" x14ac:dyDescent="0.2">
      <c r="A102" s="44" t="s">
        <v>44</v>
      </c>
      <c r="B102" s="45">
        <v>650</v>
      </c>
      <c r="C102" s="46">
        <v>1</v>
      </c>
      <c r="D102" s="46">
        <v>13</v>
      </c>
      <c r="E102" s="47" t="s">
        <v>207</v>
      </c>
      <c r="F102" s="48">
        <v>240</v>
      </c>
      <c r="G102" s="171">
        <f t="shared" si="38"/>
        <v>1</v>
      </c>
      <c r="H102" s="171">
        <f t="shared" si="38"/>
        <v>0</v>
      </c>
      <c r="I102" s="49">
        <f t="shared" si="38"/>
        <v>1</v>
      </c>
    </row>
    <row r="103" spans="1:9" ht="22.5" x14ac:dyDescent="0.2">
      <c r="A103" s="44" t="s">
        <v>36</v>
      </c>
      <c r="B103" s="45">
        <v>650</v>
      </c>
      <c r="C103" s="46">
        <v>1</v>
      </c>
      <c r="D103" s="46">
        <v>13</v>
      </c>
      <c r="E103" s="47" t="s">
        <v>207</v>
      </c>
      <c r="F103" s="48">
        <v>244</v>
      </c>
      <c r="G103" s="171">
        <v>1</v>
      </c>
      <c r="H103" s="171">
        <v>0</v>
      </c>
      <c r="I103" s="49">
        <f>G103+H103</f>
        <v>1</v>
      </c>
    </row>
    <row r="104" spans="1:9" x14ac:dyDescent="0.2">
      <c r="A104" s="125" t="s">
        <v>10</v>
      </c>
      <c r="B104" s="126">
        <v>650</v>
      </c>
      <c r="C104" s="127">
        <v>2</v>
      </c>
      <c r="D104" s="127">
        <v>0</v>
      </c>
      <c r="E104" s="128" t="s">
        <v>42</v>
      </c>
      <c r="F104" s="129" t="s">
        <v>42</v>
      </c>
      <c r="G104" s="168">
        <f t="shared" ref="G104:I109" si="39">G105</f>
        <v>398</v>
      </c>
      <c r="H104" s="168">
        <f t="shared" si="39"/>
        <v>0</v>
      </c>
      <c r="I104" s="130">
        <f t="shared" si="39"/>
        <v>398</v>
      </c>
    </row>
    <row r="105" spans="1:9" x14ac:dyDescent="0.2">
      <c r="A105" s="70" t="s">
        <v>11</v>
      </c>
      <c r="B105" s="113">
        <v>650</v>
      </c>
      <c r="C105" s="114">
        <v>2</v>
      </c>
      <c r="D105" s="114">
        <v>3</v>
      </c>
      <c r="E105" s="71" t="s">
        <v>42</v>
      </c>
      <c r="F105" s="72" t="s">
        <v>42</v>
      </c>
      <c r="G105" s="169">
        <f t="shared" si="39"/>
        <v>398</v>
      </c>
      <c r="H105" s="169">
        <f t="shared" si="39"/>
        <v>0</v>
      </c>
      <c r="I105" s="62">
        <f t="shared" si="39"/>
        <v>398</v>
      </c>
    </row>
    <row r="106" spans="1:9" x14ac:dyDescent="0.2">
      <c r="A106" s="76" t="s">
        <v>259</v>
      </c>
      <c r="B106" s="45">
        <v>650</v>
      </c>
      <c r="C106" s="46">
        <v>2</v>
      </c>
      <c r="D106" s="46">
        <v>3</v>
      </c>
      <c r="E106" s="47">
        <v>5000000000</v>
      </c>
      <c r="F106" s="48" t="s">
        <v>42</v>
      </c>
      <c r="G106" s="171">
        <f t="shared" si="39"/>
        <v>398</v>
      </c>
      <c r="H106" s="171">
        <f t="shared" si="39"/>
        <v>0</v>
      </c>
      <c r="I106" s="49">
        <f t="shared" si="39"/>
        <v>398</v>
      </c>
    </row>
    <row r="107" spans="1:9" ht="45" x14ac:dyDescent="0.2">
      <c r="A107" s="153" t="s">
        <v>265</v>
      </c>
      <c r="B107" s="45">
        <v>650</v>
      </c>
      <c r="C107" s="46">
        <v>2</v>
      </c>
      <c r="D107" s="46">
        <v>3</v>
      </c>
      <c r="E107" s="47" t="s">
        <v>267</v>
      </c>
      <c r="F107" s="48"/>
      <c r="G107" s="171">
        <f t="shared" si="39"/>
        <v>398</v>
      </c>
      <c r="H107" s="171">
        <f t="shared" si="39"/>
        <v>0</v>
      </c>
      <c r="I107" s="49">
        <f t="shared" si="39"/>
        <v>398</v>
      </c>
    </row>
    <row r="108" spans="1:9" ht="33.75" x14ac:dyDescent="0.2">
      <c r="A108" s="153" t="s">
        <v>266</v>
      </c>
      <c r="B108" s="45">
        <v>650</v>
      </c>
      <c r="C108" s="46">
        <v>2</v>
      </c>
      <c r="D108" s="46">
        <v>3</v>
      </c>
      <c r="E108" s="47" t="s">
        <v>268</v>
      </c>
      <c r="F108" s="48" t="s">
        <v>42</v>
      </c>
      <c r="G108" s="171">
        <f>G109</f>
        <v>398</v>
      </c>
      <c r="H108" s="171">
        <f t="shared" si="39"/>
        <v>0</v>
      </c>
      <c r="I108" s="49">
        <f t="shared" si="39"/>
        <v>398</v>
      </c>
    </row>
    <row r="109" spans="1:9" ht="45" x14ac:dyDescent="0.2">
      <c r="A109" s="44" t="s">
        <v>46</v>
      </c>
      <c r="B109" s="45">
        <v>650</v>
      </c>
      <c r="C109" s="46">
        <v>2</v>
      </c>
      <c r="D109" s="46">
        <v>3</v>
      </c>
      <c r="E109" s="47" t="s">
        <v>268</v>
      </c>
      <c r="F109" s="48" t="s">
        <v>47</v>
      </c>
      <c r="G109" s="171">
        <f>G110</f>
        <v>398</v>
      </c>
      <c r="H109" s="171">
        <f t="shared" si="39"/>
        <v>0</v>
      </c>
      <c r="I109" s="49">
        <f t="shared" si="39"/>
        <v>398</v>
      </c>
    </row>
    <row r="110" spans="1:9" ht="22.5" x14ac:dyDescent="0.2">
      <c r="A110" s="44" t="s">
        <v>50</v>
      </c>
      <c r="B110" s="45">
        <v>650</v>
      </c>
      <c r="C110" s="46">
        <v>2</v>
      </c>
      <c r="D110" s="46">
        <v>3</v>
      </c>
      <c r="E110" s="47" t="s">
        <v>268</v>
      </c>
      <c r="F110" s="48" t="s">
        <v>51</v>
      </c>
      <c r="G110" s="177">
        <f>G111+G112</f>
        <v>398</v>
      </c>
      <c r="H110" s="177">
        <f t="shared" ref="H110:I110" si="40">H111+H112</f>
        <v>0</v>
      </c>
      <c r="I110" s="53">
        <f t="shared" si="40"/>
        <v>398</v>
      </c>
    </row>
    <row r="111" spans="1:9" x14ac:dyDescent="0.2">
      <c r="A111" s="44" t="s">
        <v>64</v>
      </c>
      <c r="B111" s="45">
        <v>650</v>
      </c>
      <c r="C111" s="46">
        <v>2</v>
      </c>
      <c r="D111" s="46">
        <v>3</v>
      </c>
      <c r="E111" s="47" t="s">
        <v>268</v>
      </c>
      <c r="F111" s="48">
        <v>121</v>
      </c>
      <c r="G111" s="177">
        <v>306</v>
      </c>
      <c r="H111" s="177">
        <v>0</v>
      </c>
      <c r="I111" s="53">
        <f>G111+H111</f>
        <v>306</v>
      </c>
    </row>
    <row r="112" spans="1:9" ht="33.75" x14ac:dyDescent="0.2">
      <c r="A112" s="44" t="s">
        <v>65</v>
      </c>
      <c r="B112" s="45">
        <v>650</v>
      </c>
      <c r="C112" s="46">
        <v>2</v>
      </c>
      <c r="D112" s="46">
        <v>3</v>
      </c>
      <c r="E112" s="47" t="s">
        <v>268</v>
      </c>
      <c r="F112" s="48">
        <v>129</v>
      </c>
      <c r="G112" s="177">
        <v>92</v>
      </c>
      <c r="H112" s="177">
        <v>0</v>
      </c>
      <c r="I112" s="53">
        <f>G112+H112</f>
        <v>92</v>
      </c>
    </row>
    <row r="113" spans="1:9" ht="22.5" x14ac:dyDescent="0.2">
      <c r="A113" s="125" t="s">
        <v>12</v>
      </c>
      <c r="B113" s="126">
        <v>650</v>
      </c>
      <c r="C113" s="127">
        <v>3</v>
      </c>
      <c r="D113" s="127">
        <v>0</v>
      </c>
      <c r="E113" s="128" t="s">
        <v>42</v>
      </c>
      <c r="F113" s="129" t="s">
        <v>42</v>
      </c>
      <c r="G113" s="168">
        <f>G114+G122+G140</f>
        <v>52</v>
      </c>
      <c r="H113" s="168">
        <f>H114+H122+H140</f>
        <v>150</v>
      </c>
      <c r="I113" s="130">
        <f>I114+I122+I140</f>
        <v>202</v>
      </c>
    </row>
    <row r="114" spans="1:9" x14ac:dyDescent="0.2">
      <c r="A114" s="70" t="s">
        <v>13</v>
      </c>
      <c r="B114" s="113">
        <v>650</v>
      </c>
      <c r="C114" s="114">
        <v>3</v>
      </c>
      <c r="D114" s="114">
        <v>4</v>
      </c>
      <c r="E114" s="71" t="s">
        <v>42</v>
      </c>
      <c r="F114" s="72" t="s">
        <v>42</v>
      </c>
      <c r="G114" s="169">
        <f t="shared" ref="G114:I120" si="41">G115</f>
        <v>18</v>
      </c>
      <c r="H114" s="169">
        <f t="shared" si="41"/>
        <v>0</v>
      </c>
      <c r="I114" s="62">
        <f t="shared" si="41"/>
        <v>18</v>
      </c>
    </row>
    <row r="115" spans="1:9" ht="33.75" x14ac:dyDescent="0.2">
      <c r="A115" s="99" t="s">
        <v>272</v>
      </c>
      <c r="B115" s="100">
        <v>650</v>
      </c>
      <c r="C115" s="101">
        <v>3</v>
      </c>
      <c r="D115" s="101">
        <v>4</v>
      </c>
      <c r="E115" s="102" t="s">
        <v>115</v>
      </c>
      <c r="F115" s="103"/>
      <c r="G115" s="170">
        <f t="shared" si="41"/>
        <v>18</v>
      </c>
      <c r="H115" s="170">
        <f t="shared" si="41"/>
        <v>0</v>
      </c>
      <c r="I115" s="123">
        <f t="shared" si="41"/>
        <v>18</v>
      </c>
    </row>
    <row r="116" spans="1:9" x14ac:dyDescent="0.2">
      <c r="A116" s="99" t="s">
        <v>214</v>
      </c>
      <c r="B116" s="45">
        <v>650</v>
      </c>
      <c r="C116" s="46">
        <v>3</v>
      </c>
      <c r="D116" s="46">
        <v>4</v>
      </c>
      <c r="E116" s="47" t="s">
        <v>205</v>
      </c>
      <c r="F116" s="48"/>
      <c r="G116" s="171">
        <f t="shared" si="41"/>
        <v>18</v>
      </c>
      <c r="H116" s="171">
        <f t="shared" si="41"/>
        <v>0</v>
      </c>
      <c r="I116" s="49">
        <f t="shared" si="41"/>
        <v>18</v>
      </c>
    </row>
    <row r="117" spans="1:9" ht="33.75" x14ac:dyDescent="0.2">
      <c r="A117" s="44" t="s">
        <v>211</v>
      </c>
      <c r="B117" s="45">
        <v>650</v>
      </c>
      <c r="C117" s="46">
        <v>3</v>
      </c>
      <c r="D117" s="46">
        <v>4</v>
      </c>
      <c r="E117" s="47" t="s">
        <v>209</v>
      </c>
      <c r="F117" s="48"/>
      <c r="G117" s="171">
        <f t="shared" si="41"/>
        <v>18</v>
      </c>
      <c r="H117" s="171">
        <f t="shared" si="41"/>
        <v>0</v>
      </c>
      <c r="I117" s="49">
        <f t="shared" si="41"/>
        <v>18</v>
      </c>
    </row>
    <row r="118" spans="1:9" ht="90" x14ac:dyDescent="0.2">
      <c r="A118" s="44" t="s">
        <v>131</v>
      </c>
      <c r="B118" s="45">
        <v>650</v>
      </c>
      <c r="C118" s="46">
        <v>3</v>
      </c>
      <c r="D118" s="46">
        <v>4</v>
      </c>
      <c r="E118" s="57" t="s">
        <v>210</v>
      </c>
      <c r="F118" s="48"/>
      <c r="G118" s="171">
        <f t="shared" si="41"/>
        <v>18</v>
      </c>
      <c r="H118" s="171">
        <f t="shared" si="41"/>
        <v>0</v>
      </c>
      <c r="I118" s="49">
        <f t="shared" si="41"/>
        <v>18</v>
      </c>
    </row>
    <row r="119" spans="1:9" ht="22.5" x14ac:dyDescent="0.2">
      <c r="A119" s="44" t="s">
        <v>71</v>
      </c>
      <c r="B119" s="45">
        <v>650</v>
      </c>
      <c r="C119" s="46">
        <v>3</v>
      </c>
      <c r="D119" s="46">
        <v>4</v>
      </c>
      <c r="E119" s="57" t="s">
        <v>210</v>
      </c>
      <c r="F119" s="48">
        <v>200</v>
      </c>
      <c r="G119" s="171">
        <f>G120</f>
        <v>18</v>
      </c>
      <c r="H119" s="171">
        <f t="shared" si="41"/>
        <v>0</v>
      </c>
      <c r="I119" s="49">
        <f t="shared" si="41"/>
        <v>18</v>
      </c>
    </row>
    <row r="120" spans="1:9" ht="22.5" x14ac:dyDescent="0.2">
      <c r="A120" s="44" t="s">
        <v>44</v>
      </c>
      <c r="B120" s="45">
        <v>650</v>
      </c>
      <c r="C120" s="46">
        <v>3</v>
      </c>
      <c r="D120" s="46">
        <v>4</v>
      </c>
      <c r="E120" s="57" t="s">
        <v>210</v>
      </c>
      <c r="F120" s="48">
        <v>240</v>
      </c>
      <c r="G120" s="171">
        <f t="shared" si="41"/>
        <v>18</v>
      </c>
      <c r="H120" s="171">
        <f t="shared" si="41"/>
        <v>0</v>
      </c>
      <c r="I120" s="49">
        <f t="shared" si="41"/>
        <v>18</v>
      </c>
    </row>
    <row r="121" spans="1:9" ht="22.5" x14ac:dyDescent="0.2">
      <c r="A121" s="44" t="s">
        <v>36</v>
      </c>
      <c r="B121" s="45">
        <v>650</v>
      </c>
      <c r="C121" s="46">
        <v>3</v>
      </c>
      <c r="D121" s="46">
        <v>4</v>
      </c>
      <c r="E121" s="57" t="s">
        <v>210</v>
      </c>
      <c r="F121" s="48">
        <v>244</v>
      </c>
      <c r="G121" s="178">
        <v>18</v>
      </c>
      <c r="H121" s="178">
        <v>0</v>
      </c>
      <c r="I121" s="87">
        <f>G121+H121</f>
        <v>18</v>
      </c>
    </row>
    <row r="122" spans="1:9" x14ac:dyDescent="0.2">
      <c r="A122" s="73" t="s">
        <v>149</v>
      </c>
      <c r="B122" s="113">
        <v>650</v>
      </c>
      <c r="C122" s="114">
        <v>3</v>
      </c>
      <c r="D122" s="114">
        <v>9</v>
      </c>
      <c r="E122" s="75"/>
      <c r="F122" s="72"/>
      <c r="G122" s="169">
        <f>G123</f>
        <v>2</v>
      </c>
      <c r="H122" s="169">
        <f t="shared" ref="H122:I122" si="42">H123</f>
        <v>150</v>
      </c>
      <c r="I122" s="62">
        <f t="shared" si="42"/>
        <v>152</v>
      </c>
    </row>
    <row r="123" spans="1:9" ht="33.75" x14ac:dyDescent="0.2">
      <c r="A123" s="99" t="s">
        <v>273</v>
      </c>
      <c r="B123" s="100">
        <v>650</v>
      </c>
      <c r="C123" s="101">
        <v>3</v>
      </c>
      <c r="D123" s="101">
        <v>9</v>
      </c>
      <c r="E123" s="124">
        <v>7500000000</v>
      </c>
      <c r="F123" s="103"/>
      <c r="G123" s="170">
        <f>G124+G135+G131</f>
        <v>2</v>
      </c>
      <c r="H123" s="170">
        <f t="shared" ref="H123:I123" si="43">H124+H135+H131</f>
        <v>150</v>
      </c>
      <c r="I123" s="170">
        <f t="shared" si="43"/>
        <v>152</v>
      </c>
    </row>
    <row r="124" spans="1:9" x14ac:dyDescent="0.2">
      <c r="A124" s="99" t="s">
        <v>214</v>
      </c>
      <c r="B124" s="45">
        <v>650</v>
      </c>
      <c r="C124" s="46">
        <v>3</v>
      </c>
      <c r="D124" s="46">
        <v>9</v>
      </c>
      <c r="E124" s="57">
        <v>7540000000</v>
      </c>
      <c r="F124" s="48"/>
      <c r="G124" s="171">
        <f>G125</f>
        <v>1</v>
      </c>
      <c r="H124" s="171">
        <f>H125</f>
        <v>0</v>
      </c>
      <c r="I124" s="49">
        <f>I125</f>
        <v>1</v>
      </c>
    </row>
    <row r="125" spans="1:9" ht="33.75" x14ac:dyDescent="0.2">
      <c r="A125" s="44" t="s">
        <v>212</v>
      </c>
      <c r="B125" s="45">
        <v>650</v>
      </c>
      <c r="C125" s="46">
        <v>3</v>
      </c>
      <c r="D125" s="46">
        <v>9</v>
      </c>
      <c r="E125" s="57">
        <v>7541100000</v>
      </c>
      <c r="F125" s="48"/>
      <c r="G125" s="171">
        <f t="shared" ref="G125:I128" si="44">G126</f>
        <v>1</v>
      </c>
      <c r="H125" s="171">
        <f t="shared" si="44"/>
        <v>0</v>
      </c>
      <c r="I125" s="49">
        <f t="shared" si="44"/>
        <v>1</v>
      </c>
    </row>
    <row r="126" spans="1:9" x14ac:dyDescent="0.2">
      <c r="A126" s="52" t="s">
        <v>155</v>
      </c>
      <c r="B126" s="45">
        <v>650</v>
      </c>
      <c r="C126" s="46">
        <v>3</v>
      </c>
      <c r="D126" s="46">
        <v>9</v>
      </c>
      <c r="E126" s="57">
        <v>7541199990</v>
      </c>
      <c r="F126" s="48"/>
      <c r="G126" s="171">
        <f t="shared" si="44"/>
        <v>1</v>
      </c>
      <c r="H126" s="171">
        <f t="shared" si="44"/>
        <v>0</v>
      </c>
      <c r="I126" s="49">
        <f t="shared" si="44"/>
        <v>1</v>
      </c>
    </row>
    <row r="127" spans="1:9" ht="22.5" x14ac:dyDescent="0.2">
      <c r="A127" s="44" t="s">
        <v>71</v>
      </c>
      <c r="B127" s="45">
        <v>650</v>
      </c>
      <c r="C127" s="46">
        <v>3</v>
      </c>
      <c r="D127" s="46">
        <v>9</v>
      </c>
      <c r="E127" s="57">
        <v>7541199990</v>
      </c>
      <c r="F127" s="48">
        <v>200</v>
      </c>
      <c r="G127" s="171">
        <f t="shared" si="44"/>
        <v>1</v>
      </c>
      <c r="H127" s="171">
        <f t="shared" si="44"/>
        <v>0</v>
      </c>
      <c r="I127" s="49">
        <f t="shared" si="44"/>
        <v>1</v>
      </c>
    </row>
    <row r="128" spans="1:9" ht="22.5" x14ac:dyDescent="0.2">
      <c r="A128" s="44" t="s">
        <v>44</v>
      </c>
      <c r="B128" s="45">
        <v>650</v>
      </c>
      <c r="C128" s="46">
        <v>3</v>
      </c>
      <c r="D128" s="46">
        <v>9</v>
      </c>
      <c r="E128" s="57">
        <v>7541199990</v>
      </c>
      <c r="F128" s="48">
        <v>240</v>
      </c>
      <c r="G128" s="171">
        <f t="shared" si="44"/>
        <v>1</v>
      </c>
      <c r="H128" s="171">
        <f t="shared" si="44"/>
        <v>0</v>
      </c>
      <c r="I128" s="49">
        <f t="shared" si="44"/>
        <v>1</v>
      </c>
    </row>
    <row r="129" spans="1:9" ht="22.5" x14ac:dyDescent="0.2">
      <c r="A129" s="44" t="s">
        <v>36</v>
      </c>
      <c r="B129" s="45">
        <v>650</v>
      </c>
      <c r="C129" s="46">
        <v>3</v>
      </c>
      <c r="D129" s="46">
        <v>9</v>
      </c>
      <c r="E129" s="57">
        <v>7541199990</v>
      </c>
      <c r="F129" s="48">
        <v>244</v>
      </c>
      <c r="G129" s="177">
        <v>1</v>
      </c>
      <c r="H129" s="177">
        <v>0</v>
      </c>
      <c r="I129" s="53">
        <f>G129+H129</f>
        <v>1</v>
      </c>
    </row>
    <row r="130" spans="1:9" ht="22.5" x14ac:dyDescent="0.2">
      <c r="A130" s="44" t="s">
        <v>314</v>
      </c>
      <c r="B130" s="45" t="s">
        <v>135</v>
      </c>
      <c r="C130" s="46">
        <v>3</v>
      </c>
      <c r="D130" s="46">
        <v>9</v>
      </c>
      <c r="E130" s="57">
        <v>7541399990</v>
      </c>
      <c r="F130" s="48"/>
      <c r="G130" s="177">
        <f>G131</f>
        <v>0</v>
      </c>
      <c r="H130" s="177">
        <v>150</v>
      </c>
      <c r="I130" s="53">
        <f t="shared" ref="I130:I134" si="45">G130+H130</f>
        <v>150</v>
      </c>
    </row>
    <row r="131" spans="1:9" x14ac:dyDescent="0.2">
      <c r="A131" s="52" t="s">
        <v>155</v>
      </c>
      <c r="B131" s="45" t="s">
        <v>310</v>
      </c>
      <c r="C131" s="46">
        <v>3</v>
      </c>
      <c r="D131" s="46">
        <v>9</v>
      </c>
      <c r="E131" s="57">
        <v>7541399990</v>
      </c>
      <c r="F131" s="48"/>
      <c r="G131" s="177">
        <f>G132</f>
        <v>0</v>
      </c>
      <c r="H131" s="177">
        <v>150</v>
      </c>
      <c r="I131" s="53">
        <f t="shared" si="45"/>
        <v>150</v>
      </c>
    </row>
    <row r="132" spans="1:9" ht="22.5" x14ac:dyDescent="0.2">
      <c r="A132" s="44" t="s">
        <v>71</v>
      </c>
      <c r="B132" s="45" t="s">
        <v>311</v>
      </c>
      <c r="C132" s="46">
        <v>3</v>
      </c>
      <c r="D132" s="46">
        <v>9</v>
      </c>
      <c r="E132" s="57">
        <v>7541399990</v>
      </c>
      <c r="F132" s="48">
        <v>200</v>
      </c>
      <c r="G132" s="177">
        <f>G133</f>
        <v>0</v>
      </c>
      <c r="H132" s="177">
        <v>150</v>
      </c>
      <c r="I132" s="53">
        <f t="shared" si="45"/>
        <v>150</v>
      </c>
    </row>
    <row r="133" spans="1:9" ht="22.5" x14ac:dyDescent="0.2">
      <c r="A133" s="44" t="s">
        <v>44</v>
      </c>
      <c r="B133" s="45" t="s">
        <v>312</v>
      </c>
      <c r="C133" s="46">
        <v>3</v>
      </c>
      <c r="D133" s="46">
        <v>9</v>
      </c>
      <c r="E133" s="57">
        <v>7541399990</v>
      </c>
      <c r="F133" s="48">
        <v>240</v>
      </c>
      <c r="G133" s="177">
        <f>G134</f>
        <v>0</v>
      </c>
      <c r="H133" s="177">
        <v>150</v>
      </c>
      <c r="I133" s="53">
        <f t="shared" si="45"/>
        <v>150</v>
      </c>
    </row>
    <row r="134" spans="1:9" ht="22.5" x14ac:dyDescent="0.2">
      <c r="A134" s="44" t="s">
        <v>36</v>
      </c>
      <c r="B134" s="45" t="s">
        <v>313</v>
      </c>
      <c r="C134" s="46">
        <v>3</v>
      </c>
      <c r="D134" s="46">
        <v>9</v>
      </c>
      <c r="E134" s="57">
        <v>7541399990</v>
      </c>
      <c r="F134" s="48">
        <v>244</v>
      </c>
      <c r="G134" s="177">
        <v>0</v>
      </c>
      <c r="H134" s="177">
        <v>150</v>
      </c>
      <c r="I134" s="53">
        <f t="shared" si="45"/>
        <v>150</v>
      </c>
    </row>
    <row r="135" spans="1:9" ht="22.5" x14ac:dyDescent="0.2">
      <c r="A135" s="44" t="s">
        <v>213</v>
      </c>
      <c r="B135" s="45">
        <v>650</v>
      </c>
      <c r="C135" s="46">
        <v>3</v>
      </c>
      <c r="D135" s="46">
        <v>9</v>
      </c>
      <c r="E135" s="57">
        <v>7541200000</v>
      </c>
      <c r="F135" s="48"/>
      <c r="G135" s="171">
        <f>G136</f>
        <v>1</v>
      </c>
      <c r="H135" s="171">
        <f t="shared" ref="H135:I135" si="46">H136</f>
        <v>0</v>
      </c>
      <c r="I135" s="49">
        <f t="shared" si="46"/>
        <v>1</v>
      </c>
    </row>
    <row r="136" spans="1:9" x14ac:dyDescent="0.2">
      <c r="A136" s="52" t="s">
        <v>155</v>
      </c>
      <c r="B136" s="45">
        <v>650</v>
      </c>
      <c r="C136" s="46">
        <v>3</v>
      </c>
      <c r="D136" s="46">
        <v>9</v>
      </c>
      <c r="E136" s="57">
        <v>7541299990</v>
      </c>
      <c r="F136" s="48"/>
      <c r="G136" s="171">
        <f t="shared" ref="G136:I138" si="47">G137</f>
        <v>1</v>
      </c>
      <c r="H136" s="171">
        <f t="shared" si="47"/>
        <v>0</v>
      </c>
      <c r="I136" s="49">
        <f t="shared" si="47"/>
        <v>1</v>
      </c>
    </row>
    <row r="137" spans="1:9" ht="22.5" x14ac:dyDescent="0.2">
      <c r="A137" s="44" t="s">
        <v>71</v>
      </c>
      <c r="B137" s="45">
        <v>650</v>
      </c>
      <c r="C137" s="46">
        <v>3</v>
      </c>
      <c r="D137" s="46">
        <v>9</v>
      </c>
      <c r="E137" s="57">
        <v>7541299990</v>
      </c>
      <c r="F137" s="48">
        <v>200</v>
      </c>
      <c r="G137" s="171">
        <f t="shared" si="47"/>
        <v>1</v>
      </c>
      <c r="H137" s="171">
        <f t="shared" si="47"/>
        <v>0</v>
      </c>
      <c r="I137" s="49">
        <f t="shared" si="47"/>
        <v>1</v>
      </c>
    </row>
    <row r="138" spans="1:9" ht="22.5" x14ac:dyDescent="0.2">
      <c r="A138" s="44" t="s">
        <v>44</v>
      </c>
      <c r="B138" s="45">
        <v>650</v>
      </c>
      <c r="C138" s="46">
        <v>3</v>
      </c>
      <c r="D138" s="46">
        <v>9</v>
      </c>
      <c r="E138" s="57">
        <v>7541299990</v>
      </c>
      <c r="F138" s="48">
        <v>240</v>
      </c>
      <c r="G138" s="171">
        <f>G139</f>
        <v>1</v>
      </c>
      <c r="H138" s="171">
        <f t="shared" si="47"/>
        <v>0</v>
      </c>
      <c r="I138" s="49">
        <f t="shared" si="47"/>
        <v>1</v>
      </c>
    </row>
    <row r="139" spans="1:9" ht="22.5" x14ac:dyDescent="0.2">
      <c r="A139" s="44" t="s">
        <v>36</v>
      </c>
      <c r="B139" s="45">
        <v>650</v>
      </c>
      <c r="C139" s="46">
        <v>3</v>
      </c>
      <c r="D139" s="46">
        <v>9</v>
      </c>
      <c r="E139" s="57">
        <v>7541299990</v>
      </c>
      <c r="F139" s="48">
        <v>244</v>
      </c>
      <c r="G139" s="177">
        <v>1</v>
      </c>
      <c r="H139" s="177">
        <v>0</v>
      </c>
      <c r="I139" s="53">
        <f>G139+H139</f>
        <v>1</v>
      </c>
    </row>
    <row r="140" spans="1:9" ht="22.5" x14ac:dyDescent="0.2">
      <c r="A140" s="73" t="s">
        <v>61</v>
      </c>
      <c r="B140" s="113">
        <v>650</v>
      </c>
      <c r="C140" s="114">
        <v>3</v>
      </c>
      <c r="D140" s="114">
        <v>14</v>
      </c>
      <c r="E140" s="71"/>
      <c r="F140" s="72"/>
      <c r="G140" s="180">
        <f t="shared" ref="G140:I146" si="48">G141</f>
        <v>32</v>
      </c>
      <c r="H140" s="180">
        <f t="shared" si="48"/>
        <v>0</v>
      </c>
      <c r="I140" s="115">
        <f t="shared" si="48"/>
        <v>32</v>
      </c>
    </row>
    <row r="141" spans="1:9" ht="33.75" x14ac:dyDescent="0.2">
      <c r="A141" s="99" t="s">
        <v>272</v>
      </c>
      <c r="B141" s="100">
        <v>650</v>
      </c>
      <c r="C141" s="101">
        <v>3</v>
      </c>
      <c r="D141" s="101">
        <v>14</v>
      </c>
      <c r="E141" s="102" t="s">
        <v>115</v>
      </c>
      <c r="F141" s="103"/>
      <c r="G141" s="179">
        <f t="shared" si="48"/>
        <v>32</v>
      </c>
      <c r="H141" s="179">
        <f t="shared" si="48"/>
        <v>0</v>
      </c>
      <c r="I141" s="104">
        <f t="shared" si="48"/>
        <v>32</v>
      </c>
    </row>
    <row r="142" spans="1:9" x14ac:dyDescent="0.2">
      <c r="A142" s="99" t="s">
        <v>214</v>
      </c>
      <c r="B142" s="45">
        <v>650</v>
      </c>
      <c r="C142" s="46">
        <v>3</v>
      </c>
      <c r="D142" s="46">
        <v>14</v>
      </c>
      <c r="E142" s="47" t="s">
        <v>205</v>
      </c>
      <c r="F142" s="48"/>
      <c r="G142" s="171">
        <f>G143+G155</f>
        <v>32</v>
      </c>
      <c r="H142" s="171">
        <f t="shared" ref="H142:I142" si="49">H143+H155</f>
        <v>0</v>
      </c>
      <c r="I142" s="49">
        <f t="shared" si="49"/>
        <v>32</v>
      </c>
    </row>
    <row r="143" spans="1:9" ht="22.5" x14ac:dyDescent="0.2">
      <c r="A143" s="44" t="s">
        <v>215</v>
      </c>
      <c r="B143" s="45">
        <v>650</v>
      </c>
      <c r="C143" s="46">
        <v>3</v>
      </c>
      <c r="D143" s="46">
        <v>14</v>
      </c>
      <c r="E143" s="47" t="s">
        <v>216</v>
      </c>
      <c r="F143" s="48"/>
      <c r="G143" s="171">
        <f>G144+G148+G151</f>
        <v>31</v>
      </c>
      <c r="H143" s="171">
        <f t="shared" ref="H143:I143" si="50">H144+H148+H151</f>
        <v>0</v>
      </c>
      <c r="I143" s="49">
        <f t="shared" si="50"/>
        <v>31</v>
      </c>
    </row>
    <row r="144" spans="1:9" ht="22.5" x14ac:dyDescent="0.2">
      <c r="A144" s="44" t="s">
        <v>108</v>
      </c>
      <c r="B144" s="45">
        <v>650</v>
      </c>
      <c r="C144" s="46">
        <v>3</v>
      </c>
      <c r="D144" s="46">
        <v>14</v>
      </c>
      <c r="E144" s="47" t="s">
        <v>217</v>
      </c>
      <c r="F144" s="48"/>
      <c r="G144" s="171">
        <f t="shared" si="48"/>
        <v>22</v>
      </c>
      <c r="H144" s="171">
        <f t="shared" si="48"/>
        <v>0</v>
      </c>
      <c r="I144" s="49">
        <f t="shared" si="48"/>
        <v>22</v>
      </c>
    </row>
    <row r="145" spans="1:9" ht="45" x14ac:dyDescent="0.2">
      <c r="A145" s="44" t="s">
        <v>46</v>
      </c>
      <c r="B145" s="45">
        <v>650</v>
      </c>
      <c r="C145" s="46">
        <v>3</v>
      </c>
      <c r="D145" s="46">
        <v>14</v>
      </c>
      <c r="E145" s="47" t="s">
        <v>217</v>
      </c>
      <c r="F145" s="48">
        <v>100</v>
      </c>
      <c r="G145" s="171">
        <f t="shared" si="48"/>
        <v>22</v>
      </c>
      <c r="H145" s="171">
        <f t="shared" si="48"/>
        <v>0</v>
      </c>
      <c r="I145" s="49">
        <f t="shared" si="48"/>
        <v>22</v>
      </c>
    </row>
    <row r="146" spans="1:9" ht="22.5" x14ac:dyDescent="0.2">
      <c r="A146" s="44" t="s">
        <v>50</v>
      </c>
      <c r="B146" s="45">
        <v>650</v>
      </c>
      <c r="C146" s="46">
        <v>3</v>
      </c>
      <c r="D146" s="46">
        <v>14</v>
      </c>
      <c r="E146" s="47" t="s">
        <v>217</v>
      </c>
      <c r="F146" s="48">
        <v>120</v>
      </c>
      <c r="G146" s="171">
        <f t="shared" si="48"/>
        <v>22</v>
      </c>
      <c r="H146" s="171">
        <f t="shared" si="48"/>
        <v>0</v>
      </c>
      <c r="I146" s="49">
        <f t="shared" si="48"/>
        <v>22</v>
      </c>
    </row>
    <row r="147" spans="1:9" ht="22.5" x14ac:dyDescent="0.2">
      <c r="A147" s="44" t="s">
        <v>157</v>
      </c>
      <c r="B147" s="45">
        <v>650</v>
      </c>
      <c r="C147" s="46">
        <v>3</v>
      </c>
      <c r="D147" s="46">
        <v>14</v>
      </c>
      <c r="E147" s="47" t="s">
        <v>217</v>
      </c>
      <c r="F147" s="48">
        <v>123</v>
      </c>
      <c r="G147" s="171">
        <v>22</v>
      </c>
      <c r="H147" s="171">
        <v>0</v>
      </c>
      <c r="I147" s="49">
        <f>G147+H147</f>
        <v>22</v>
      </c>
    </row>
    <row r="148" spans="1:9" ht="22.5" x14ac:dyDescent="0.2">
      <c r="A148" s="44" t="s">
        <v>71</v>
      </c>
      <c r="B148" s="45" t="s">
        <v>135</v>
      </c>
      <c r="C148" s="46">
        <v>3</v>
      </c>
      <c r="D148" s="46">
        <v>14</v>
      </c>
      <c r="E148" s="47" t="s">
        <v>217</v>
      </c>
      <c r="F148" s="48">
        <v>200</v>
      </c>
      <c r="G148" s="171">
        <f>G149</f>
        <v>2.8</v>
      </c>
      <c r="H148" s="171">
        <f t="shared" ref="H148:I149" si="51">H149</f>
        <v>0</v>
      </c>
      <c r="I148" s="49">
        <f t="shared" si="51"/>
        <v>2.8</v>
      </c>
    </row>
    <row r="149" spans="1:9" ht="22.5" x14ac:dyDescent="0.2">
      <c r="A149" s="44" t="s">
        <v>44</v>
      </c>
      <c r="B149" s="45" t="s">
        <v>135</v>
      </c>
      <c r="C149" s="46">
        <v>3</v>
      </c>
      <c r="D149" s="46">
        <v>14</v>
      </c>
      <c r="E149" s="47" t="s">
        <v>217</v>
      </c>
      <c r="F149" s="48">
        <v>240</v>
      </c>
      <c r="G149" s="171">
        <f>G150</f>
        <v>2.8</v>
      </c>
      <c r="H149" s="171">
        <f t="shared" si="51"/>
        <v>0</v>
      </c>
      <c r="I149" s="49">
        <f t="shared" si="51"/>
        <v>2.8</v>
      </c>
    </row>
    <row r="150" spans="1:9" ht="22.5" x14ac:dyDescent="0.2">
      <c r="A150" s="44" t="s">
        <v>36</v>
      </c>
      <c r="B150" s="45" t="s">
        <v>135</v>
      </c>
      <c r="C150" s="46">
        <v>3</v>
      </c>
      <c r="D150" s="46">
        <v>14</v>
      </c>
      <c r="E150" s="47" t="s">
        <v>217</v>
      </c>
      <c r="F150" s="48">
        <v>244</v>
      </c>
      <c r="G150" s="171">
        <v>2.8</v>
      </c>
      <c r="H150" s="171">
        <v>0</v>
      </c>
      <c r="I150" s="49">
        <f>G150+H150</f>
        <v>2.8</v>
      </c>
    </row>
    <row r="151" spans="1:9" ht="22.5" x14ac:dyDescent="0.2">
      <c r="A151" s="44" t="s">
        <v>290</v>
      </c>
      <c r="B151" s="45">
        <v>650</v>
      </c>
      <c r="C151" s="46">
        <v>3</v>
      </c>
      <c r="D151" s="46">
        <v>14</v>
      </c>
      <c r="E151" s="47" t="s">
        <v>218</v>
      </c>
      <c r="F151" s="48"/>
      <c r="G151" s="177">
        <f>G152</f>
        <v>6.2</v>
      </c>
      <c r="H151" s="177">
        <f t="shared" ref="H151:I151" si="52">H152</f>
        <v>0</v>
      </c>
      <c r="I151" s="53">
        <f t="shared" si="52"/>
        <v>6.2</v>
      </c>
    </row>
    <row r="152" spans="1:9" ht="22.5" x14ac:dyDescent="0.2">
      <c r="A152" s="44" t="s">
        <v>50</v>
      </c>
      <c r="B152" s="45">
        <v>650</v>
      </c>
      <c r="C152" s="46">
        <v>3</v>
      </c>
      <c r="D152" s="46">
        <v>14</v>
      </c>
      <c r="E152" s="47" t="s">
        <v>218</v>
      </c>
      <c r="F152" s="48">
        <v>200</v>
      </c>
      <c r="G152" s="171">
        <f t="shared" ref="G152:I153" si="53">G153</f>
        <v>6.2</v>
      </c>
      <c r="H152" s="171">
        <f t="shared" si="53"/>
        <v>0</v>
      </c>
      <c r="I152" s="49">
        <f t="shared" si="53"/>
        <v>6.2</v>
      </c>
    </row>
    <row r="153" spans="1:9" ht="22.5" x14ac:dyDescent="0.2">
      <c r="A153" s="44" t="s">
        <v>44</v>
      </c>
      <c r="B153" s="45">
        <v>650</v>
      </c>
      <c r="C153" s="46">
        <v>3</v>
      </c>
      <c r="D153" s="46">
        <v>14</v>
      </c>
      <c r="E153" s="47" t="s">
        <v>218</v>
      </c>
      <c r="F153" s="48">
        <v>240</v>
      </c>
      <c r="G153" s="177">
        <f>G154</f>
        <v>6.2</v>
      </c>
      <c r="H153" s="177">
        <f t="shared" si="53"/>
        <v>0</v>
      </c>
      <c r="I153" s="53">
        <f t="shared" si="53"/>
        <v>6.2</v>
      </c>
    </row>
    <row r="154" spans="1:9" ht="22.5" x14ac:dyDescent="0.2">
      <c r="A154" s="44" t="s">
        <v>71</v>
      </c>
      <c r="B154" s="45" t="s">
        <v>135</v>
      </c>
      <c r="C154" s="46">
        <v>3</v>
      </c>
      <c r="D154" s="46">
        <v>14</v>
      </c>
      <c r="E154" s="47" t="s">
        <v>283</v>
      </c>
      <c r="F154" s="48">
        <v>244</v>
      </c>
      <c r="G154" s="177">
        <v>6.2</v>
      </c>
      <c r="H154" s="177">
        <v>0</v>
      </c>
      <c r="I154" s="53">
        <f>G154+H154</f>
        <v>6.2</v>
      </c>
    </row>
    <row r="155" spans="1:9" ht="33.75" x14ac:dyDescent="0.2">
      <c r="A155" s="44" t="s">
        <v>241</v>
      </c>
      <c r="B155" s="45">
        <v>650</v>
      </c>
      <c r="C155" s="46">
        <v>3</v>
      </c>
      <c r="D155" s="46">
        <v>14</v>
      </c>
      <c r="E155" s="47" t="s">
        <v>239</v>
      </c>
      <c r="F155" s="48"/>
      <c r="G155" s="177">
        <f>G156</f>
        <v>1</v>
      </c>
      <c r="H155" s="177">
        <f t="shared" ref="H155:I158" si="54">H156</f>
        <v>0</v>
      </c>
      <c r="I155" s="53">
        <f t="shared" si="54"/>
        <v>1</v>
      </c>
    </row>
    <row r="156" spans="1:9" x14ac:dyDescent="0.2">
      <c r="A156" s="52" t="s">
        <v>155</v>
      </c>
      <c r="B156" s="45">
        <v>650</v>
      </c>
      <c r="C156" s="46">
        <v>3</v>
      </c>
      <c r="D156" s="46">
        <v>14</v>
      </c>
      <c r="E156" s="47" t="s">
        <v>240</v>
      </c>
      <c r="F156" s="48"/>
      <c r="G156" s="177">
        <f>G157</f>
        <v>1</v>
      </c>
      <c r="H156" s="177">
        <f t="shared" si="54"/>
        <v>0</v>
      </c>
      <c r="I156" s="53">
        <f t="shared" si="54"/>
        <v>1</v>
      </c>
    </row>
    <row r="157" spans="1:9" ht="22.5" x14ac:dyDescent="0.2">
      <c r="A157" s="44" t="s">
        <v>71</v>
      </c>
      <c r="B157" s="45">
        <v>650</v>
      </c>
      <c r="C157" s="46">
        <v>3</v>
      </c>
      <c r="D157" s="46">
        <v>14</v>
      </c>
      <c r="E157" s="47" t="s">
        <v>240</v>
      </c>
      <c r="F157" s="48">
        <v>200</v>
      </c>
      <c r="G157" s="177">
        <f>G158</f>
        <v>1</v>
      </c>
      <c r="H157" s="177">
        <f t="shared" si="54"/>
        <v>0</v>
      </c>
      <c r="I157" s="53">
        <f t="shared" si="54"/>
        <v>1</v>
      </c>
    </row>
    <row r="158" spans="1:9" ht="22.5" x14ac:dyDescent="0.2">
      <c r="A158" s="44" t="s">
        <v>44</v>
      </c>
      <c r="B158" s="45">
        <v>650</v>
      </c>
      <c r="C158" s="46">
        <v>3</v>
      </c>
      <c r="D158" s="46">
        <v>14</v>
      </c>
      <c r="E158" s="47" t="s">
        <v>240</v>
      </c>
      <c r="F158" s="48">
        <v>240</v>
      </c>
      <c r="G158" s="177">
        <f>G159</f>
        <v>1</v>
      </c>
      <c r="H158" s="177">
        <f t="shared" si="54"/>
        <v>0</v>
      </c>
      <c r="I158" s="53">
        <f t="shared" si="54"/>
        <v>1</v>
      </c>
    </row>
    <row r="159" spans="1:9" ht="22.5" x14ac:dyDescent="0.2">
      <c r="A159" s="44" t="s">
        <v>36</v>
      </c>
      <c r="B159" s="45">
        <v>650</v>
      </c>
      <c r="C159" s="46">
        <v>3</v>
      </c>
      <c r="D159" s="46">
        <v>14</v>
      </c>
      <c r="E159" s="47" t="s">
        <v>240</v>
      </c>
      <c r="F159" s="48">
        <v>244</v>
      </c>
      <c r="G159" s="177">
        <v>1</v>
      </c>
      <c r="H159" s="177">
        <v>0</v>
      </c>
      <c r="I159" s="53">
        <f>G159+H159</f>
        <v>1</v>
      </c>
    </row>
    <row r="160" spans="1:9" x14ac:dyDescent="0.2">
      <c r="A160" s="125" t="s">
        <v>14</v>
      </c>
      <c r="B160" s="126">
        <v>650</v>
      </c>
      <c r="C160" s="127">
        <v>4</v>
      </c>
      <c r="D160" s="131">
        <v>0</v>
      </c>
      <c r="E160" s="128" t="s">
        <v>42</v>
      </c>
      <c r="F160" s="129" t="s">
        <v>42</v>
      </c>
      <c r="G160" s="181">
        <f>G161+G188+G199+G180</f>
        <v>3880.8</v>
      </c>
      <c r="H160" s="181">
        <f>H161+H188+H199+H180</f>
        <v>9108.2000000000007</v>
      </c>
      <c r="I160" s="132">
        <f>I161+I188+I199+I180</f>
        <v>12989</v>
      </c>
    </row>
    <row r="161" spans="1:9" x14ac:dyDescent="0.2">
      <c r="A161" s="73" t="s">
        <v>150</v>
      </c>
      <c r="B161" s="113">
        <v>650</v>
      </c>
      <c r="C161" s="114">
        <v>4</v>
      </c>
      <c r="D161" s="114">
        <v>1</v>
      </c>
      <c r="E161" s="71"/>
      <c r="F161" s="72"/>
      <c r="G161" s="169">
        <f t="shared" ref="G161:I163" si="55">G162</f>
        <v>300</v>
      </c>
      <c r="H161" s="169">
        <f t="shared" si="55"/>
        <v>0</v>
      </c>
      <c r="I161" s="62">
        <f t="shared" si="55"/>
        <v>300</v>
      </c>
    </row>
    <row r="162" spans="1:9" ht="22.5" x14ac:dyDescent="0.2">
      <c r="A162" s="99" t="s">
        <v>280</v>
      </c>
      <c r="B162" s="100">
        <v>650</v>
      </c>
      <c r="C162" s="101">
        <v>4</v>
      </c>
      <c r="D162" s="101">
        <v>1</v>
      </c>
      <c r="E162" s="102" t="s">
        <v>147</v>
      </c>
      <c r="F162" s="103"/>
      <c r="G162" s="170">
        <f t="shared" si="55"/>
        <v>300</v>
      </c>
      <c r="H162" s="170">
        <f t="shared" si="55"/>
        <v>0</v>
      </c>
      <c r="I162" s="123">
        <f t="shared" si="55"/>
        <v>300</v>
      </c>
    </row>
    <row r="163" spans="1:9" x14ac:dyDescent="0.2">
      <c r="A163" s="99" t="s">
        <v>214</v>
      </c>
      <c r="B163" s="45">
        <v>650</v>
      </c>
      <c r="C163" s="46">
        <v>4</v>
      </c>
      <c r="D163" s="46">
        <v>1</v>
      </c>
      <c r="E163" s="47" t="s">
        <v>201</v>
      </c>
      <c r="F163" s="48"/>
      <c r="G163" s="175">
        <f t="shared" si="55"/>
        <v>300</v>
      </c>
      <c r="H163" s="175">
        <f t="shared" si="55"/>
        <v>0</v>
      </c>
      <c r="I163" s="86">
        <f t="shared" si="55"/>
        <v>300</v>
      </c>
    </row>
    <row r="164" spans="1:9" ht="33.75" x14ac:dyDescent="0.2">
      <c r="A164" s="44" t="s">
        <v>222</v>
      </c>
      <c r="B164" s="45">
        <v>650</v>
      </c>
      <c r="C164" s="46">
        <v>4</v>
      </c>
      <c r="D164" s="46">
        <v>1</v>
      </c>
      <c r="E164" s="47" t="s">
        <v>219</v>
      </c>
      <c r="F164" s="48"/>
      <c r="G164" s="175">
        <f>G165+G170</f>
        <v>300</v>
      </c>
      <c r="H164" s="175">
        <f>H165+H170+H175</f>
        <v>0</v>
      </c>
      <c r="I164" s="86">
        <f>I165+I170+I175</f>
        <v>300</v>
      </c>
    </row>
    <row r="165" spans="1:9" ht="22.5" x14ac:dyDescent="0.2">
      <c r="A165" s="44" t="s">
        <v>146</v>
      </c>
      <c r="B165" s="45">
        <v>650</v>
      </c>
      <c r="C165" s="46">
        <v>4</v>
      </c>
      <c r="D165" s="46">
        <v>1</v>
      </c>
      <c r="E165" s="47" t="s">
        <v>220</v>
      </c>
      <c r="F165" s="48"/>
      <c r="G165" s="175">
        <f>G166</f>
        <v>150</v>
      </c>
      <c r="H165" s="175">
        <f t="shared" ref="H165:I166" si="56">H166</f>
        <v>0</v>
      </c>
      <c r="I165" s="86">
        <f t="shared" si="56"/>
        <v>150</v>
      </c>
    </row>
    <row r="166" spans="1:9" ht="45" x14ac:dyDescent="0.2">
      <c r="A166" s="44" t="s">
        <v>46</v>
      </c>
      <c r="B166" s="45">
        <v>650</v>
      </c>
      <c r="C166" s="46">
        <v>4</v>
      </c>
      <c r="D166" s="46">
        <v>1</v>
      </c>
      <c r="E166" s="47" t="s">
        <v>220</v>
      </c>
      <c r="F166" s="48">
        <v>100</v>
      </c>
      <c r="G166" s="175">
        <f>G167</f>
        <v>150</v>
      </c>
      <c r="H166" s="175">
        <f t="shared" si="56"/>
        <v>0</v>
      </c>
      <c r="I166" s="86">
        <f t="shared" si="56"/>
        <v>150</v>
      </c>
    </row>
    <row r="167" spans="1:9" x14ac:dyDescent="0.2">
      <c r="A167" s="44" t="s">
        <v>48</v>
      </c>
      <c r="B167" s="45">
        <v>650</v>
      </c>
      <c r="C167" s="46">
        <v>4</v>
      </c>
      <c r="D167" s="46">
        <v>1</v>
      </c>
      <c r="E167" s="47" t="s">
        <v>220</v>
      </c>
      <c r="F167" s="48">
        <v>110</v>
      </c>
      <c r="G167" s="175">
        <f>G168+G169</f>
        <v>150</v>
      </c>
      <c r="H167" s="175">
        <f t="shared" ref="H167:I167" si="57">H168+H169</f>
        <v>0</v>
      </c>
      <c r="I167" s="86">
        <f t="shared" si="57"/>
        <v>150</v>
      </c>
    </row>
    <row r="168" spans="1:9" x14ac:dyDescent="0.2">
      <c r="A168" s="44" t="s">
        <v>66</v>
      </c>
      <c r="B168" s="45">
        <v>650</v>
      </c>
      <c r="C168" s="46">
        <v>4</v>
      </c>
      <c r="D168" s="46">
        <v>1</v>
      </c>
      <c r="E168" s="47" t="s">
        <v>220</v>
      </c>
      <c r="F168" s="48">
        <v>111</v>
      </c>
      <c r="G168" s="175">
        <v>115.2</v>
      </c>
      <c r="H168" s="175">
        <v>0</v>
      </c>
      <c r="I168" s="86">
        <f>G168+H168</f>
        <v>115.2</v>
      </c>
    </row>
    <row r="169" spans="1:9" ht="33.75" x14ac:dyDescent="0.2">
      <c r="A169" s="44" t="s">
        <v>67</v>
      </c>
      <c r="B169" s="45">
        <v>650</v>
      </c>
      <c r="C169" s="46">
        <v>4</v>
      </c>
      <c r="D169" s="46">
        <v>1</v>
      </c>
      <c r="E169" s="47" t="s">
        <v>220</v>
      </c>
      <c r="F169" s="48">
        <v>119</v>
      </c>
      <c r="G169" s="175">
        <v>34.799999999999997</v>
      </c>
      <c r="H169" s="175">
        <v>0</v>
      </c>
      <c r="I169" s="86">
        <f>G169+H169</f>
        <v>34.799999999999997</v>
      </c>
    </row>
    <row r="170" spans="1:9" ht="33.75" x14ac:dyDescent="0.2">
      <c r="A170" s="44" t="s">
        <v>291</v>
      </c>
      <c r="B170" s="45">
        <v>650</v>
      </c>
      <c r="C170" s="46">
        <v>4</v>
      </c>
      <c r="D170" s="46">
        <v>1</v>
      </c>
      <c r="E170" s="47" t="s">
        <v>221</v>
      </c>
      <c r="F170" s="48"/>
      <c r="G170" s="175">
        <f>G171</f>
        <v>150</v>
      </c>
      <c r="H170" s="175">
        <f t="shared" ref="H170:I171" si="58">H171</f>
        <v>-150</v>
      </c>
      <c r="I170" s="86">
        <f t="shared" si="58"/>
        <v>0</v>
      </c>
    </row>
    <row r="171" spans="1:9" ht="45" x14ac:dyDescent="0.2">
      <c r="A171" s="44" t="s">
        <v>46</v>
      </c>
      <c r="B171" s="45">
        <v>650</v>
      </c>
      <c r="C171" s="46">
        <v>4</v>
      </c>
      <c r="D171" s="46">
        <v>1</v>
      </c>
      <c r="E171" s="47" t="s">
        <v>221</v>
      </c>
      <c r="F171" s="48">
        <v>100</v>
      </c>
      <c r="G171" s="175">
        <f>G172</f>
        <v>150</v>
      </c>
      <c r="H171" s="175">
        <f t="shared" si="58"/>
        <v>-150</v>
      </c>
      <c r="I171" s="86">
        <f t="shared" si="58"/>
        <v>0</v>
      </c>
    </row>
    <row r="172" spans="1:9" x14ac:dyDescent="0.2">
      <c r="A172" s="44" t="s">
        <v>48</v>
      </c>
      <c r="B172" s="45">
        <v>650</v>
      </c>
      <c r="C172" s="46">
        <v>4</v>
      </c>
      <c r="D172" s="46">
        <v>1</v>
      </c>
      <c r="E172" s="47" t="s">
        <v>221</v>
      </c>
      <c r="F172" s="48">
        <v>110</v>
      </c>
      <c r="G172" s="175">
        <f>G173+G174</f>
        <v>150</v>
      </c>
      <c r="H172" s="175">
        <f t="shared" ref="H172:I172" si="59">H173+H174</f>
        <v>-150</v>
      </c>
      <c r="I172" s="86">
        <f t="shared" si="59"/>
        <v>0</v>
      </c>
    </row>
    <row r="173" spans="1:9" x14ac:dyDescent="0.2">
      <c r="A173" s="44" t="s">
        <v>66</v>
      </c>
      <c r="B173" s="45">
        <v>650</v>
      </c>
      <c r="C173" s="46">
        <v>4</v>
      </c>
      <c r="D173" s="46">
        <v>1</v>
      </c>
      <c r="E173" s="47" t="s">
        <v>221</v>
      </c>
      <c r="F173" s="48">
        <v>111</v>
      </c>
      <c r="G173" s="175">
        <v>115.2</v>
      </c>
      <c r="H173" s="175">
        <v>-115.2</v>
      </c>
      <c r="I173" s="86">
        <f>G173+H173</f>
        <v>0</v>
      </c>
    </row>
    <row r="174" spans="1:9" ht="33.75" x14ac:dyDescent="0.2">
      <c r="A174" s="44" t="s">
        <v>67</v>
      </c>
      <c r="B174" s="45">
        <v>650</v>
      </c>
      <c r="C174" s="46">
        <v>4</v>
      </c>
      <c r="D174" s="46">
        <v>1</v>
      </c>
      <c r="E174" s="47" t="s">
        <v>221</v>
      </c>
      <c r="F174" s="48">
        <v>119</v>
      </c>
      <c r="G174" s="175">
        <v>34.799999999999997</v>
      </c>
      <c r="H174" s="175">
        <v>-34.799999999999997</v>
      </c>
      <c r="I174" s="86">
        <f>G174+H174</f>
        <v>0</v>
      </c>
    </row>
    <row r="175" spans="1:9" ht="33.75" x14ac:dyDescent="0.2">
      <c r="A175" s="44" t="s">
        <v>291</v>
      </c>
      <c r="B175" s="45">
        <v>650</v>
      </c>
      <c r="C175" s="46">
        <v>4</v>
      </c>
      <c r="D175" s="46">
        <v>1</v>
      </c>
      <c r="E175" s="47" t="s">
        <v>315</v>
      </c>
      <c r="F175" s="48"/>
      <c r="G175" s="175">
        <f>G176</f>
        <v>0</v>
      </c>
      <c r="H175" s="175">
        <f t="shared" ref="H175:I176" si="60">H176</f>
        <v>150</v>
      </c>
      <c r="I175" s="86">
        <f t="shared" si="60"/>
        <v>150</v>
      </c>
    </row>
    <row r="176" spans="1:9" ht="45" x14ac:dyDescent="0.2">
      <c r="A176" s="44" t="s">
        <v>46</v>
      </c>
      <c r="B176" s="45">
        <v>650</v>
      </c>
      <c r="C176" s="46">
        <v>4</v>
      </c>
      <c r="D176" s="46">
        <v>1</v>
      </c>
      <c r="E176" s="47" t="s">
        <v>315</v>
      </c>
      <c r="F176" s="48">
        <v>100</v>
      </c>
      <c r="G176" s="175">
        <f>G177</f>
        <v>0</v>
      </c>
      <c r="H176" s="175">
        <f t="shared" si="60"/>
        <v>150</v>
      </c>
      <c r="I176" s="86">
        <f t="shared" si="60"/>
        <v>150</v>
      </c>
    </row>
    <row r="177" spans="1:9" x14ac:dyDescent="0.2">
      <c r="A177" s="44" t="s">
        <v>48</v>
      </c>
      <c r="B177" s="45">
        <v>650</v>
      </c>
      <c r="C177" s="46">
        <v>4</v>
      </c>
      <c r="D177" s="46">
        <v>1</v>
      </c>
      <c r="E177" s="47" t="s">
        <v>315</v>
      </c>
      <c r="F177" s="48">
        <v>110</v>
      </c>
      <c r="G177" s="175">
        <f>G178+G179</f>
        <v>0</v>
      </c>
      <c r="H177" s="175">
        <f t="shared" ref="H177:I177" si="61">H178+H179</f>
        <v>150</v>
      </c>
      <c r="I177" s="86">
        <f t="shared" si="61"/>
        <v>150</v>
      </c>
    </row>
    <row r="178" spans="1:9" x14ac:dyDescent="0.2">
      <c r="A178" s="44" t="s">
        <v>66</v>
      </c>
      <c r="B178" s="45">
        <v>650</v>
      </c>
      <c r="C178" s="46">
        <v>4</v>
      </c>
      <c r="D178" s="46">
        <v>1</v>
      </c>
      <c r="E178" s="47" t="s">
        <v>315</v>
      </c>
      <c r="F178" s="48">
        <v>111</v>
      </c>
      <c r="G178" s="175">
        <v>0</v>
      </c>
      <c r="H178" s="175">
        <v>115.2</v>
      </c>
      <c r="I178" s="86">
        <f>G178+H178</f>
        <v>115.2</v>
      </c>
    </row>
    <row r="179" spans="1:9" ht="33.75" x14ac:dyDescent="0.2">
      <c r="A179" s="44" t="s">
        <v>67</v>
      </c>
      <c r="B179" s="45">
        <v>650</v>
      </c>
      <c r="C179" s="46">
        <v>4</v>
      </c>
      <c r="D179" s="46">
        <v>1</v>
      </c>
      <c r="E179" s="47" t="s">
        <v>315</v>
      </c>
      <c r="F179" s="48">
        <v>119</v>
      </c>
      <c r="G179" s="175">
        <v>0</v>
      </c>
      <c r="H179" s="175">
        <v>34.799999999999997</v>
      </c>
      <c r="I179" s="86">
        <f>G179+H179</f>
        <v>34.799999999999997</v>
      </c>
    </row>
    <row r="180" spans="1:9" x14ac:dyDescent="0.2">
      <c r="A180" s="73" t="s">
        <v>106</v>
      </c>
      <c r="B180" s="113" t="s">
        <v>135</v>
      </c>
      <c r="C180" s="114">
        <v>4</v>
      </c>
      <c r="D180" s="114">
        <v>9</v>
      </c>
      <c r="E180" s="71"/>
      <c r="F180" s="72"/>
      <c r="G180" s="169">
        <f>G181</f>
        <v>2644.8</v>
      </c>
      <c r="H180" s="169">
        <f t="shared" ref="H180:I180" si="62">H181</f>
        <v>8407.2000000000007</v>
      </c>
      <c r="I180" s="62">
        <f t="shared" si="62"/>
        <v>11052</v>
      </c>
    </row>
    <row r="181" spans="1:9" ht="33.75" x14ac:dyDescent="0.2">
      <c r="A181" s="99" t="s">
        <v>274</v>
      </c>
      <c r="B181" s="100">
        <v>650</v>
      </c>
      <c r="C181" s="101">
        <v>4</v>
      </c>
      <c r="D181" s="101">
        <v>9</v>
      </c>
      <c r="E181" s="141">
        <v>8400000000</v>
      </c>
      <c r="F181" s="103"/>
      <c r="G181" s="170">
        <f t="shared" ref="G181:I186" si="63">G182</f>
        <v>2644.8</v>
      </c>
      <c r="H181" s="170">
        <f t="shared" si="63"/>
        <v>8407.2000000000007</v>
      </c>
      <c r="I181" s="123">
        <f t="shared" si="63"/>
        <v>11052</v>
      </c>
    </row>
    <row r="182" spans="1:9" x14ac:dyDescent="0.2">
      <c r="A182" s="99" t="s">
        <v>214</v>
      </c>
      <c r="B182" s="45">
        <v>650</v>
      </c>
      <c r="C182" s="46">
        <v>4</v>
      </c>
      <c r="D182" s="46">
        <v>9</v>
      </c>
      <c r="E182" s="50">
        <v>8440000000</v>
      </c>
      <c r="F182" s="48"/>
      <c r="G182" s="171">
        <f t="shared" si="63"/>
        <v>2644.8</v>
      </c>
      <c r="H182" s="171">
        <f t="shared" si="63"/>
        <v>8407.2000000000007</v>
      </c>
      <c r="I182" s="49">
        <f t="shared" si="63"/>
        <v>11052</v>
      </c>
    </row>
    <row r="183" spans="1:9" ht="22.5" x14ac:dyDescent="0.2">
      <c r="A183" s="44" t="s">
        <v>223</v>
      </c>
      <c r="B183" s="45">
        <v>650</v>
      </c>
      <c r="C183" s="46">
        <v>4</v>
      </c>
      <c r="D183" s="46">
        <v>9</v>
      </c>
      <c r="E183" s="50">
        <v>8441100000</v>
      </c>
      <c r="F183" s="48"/>
      <c r="G183" s="171">
        <f t="shared" si="63"/>
        <v>2644.8</v>
      </c>
      <c r="H183" s="171">
        <f t="shared" si="63"/>
        <v>8407.2000000000007</v>
      </c>
      <c r="I183" s="49">
        <f t="shared" si="63"/>
        <v>11052</v>
      </c>
    </row>
    <row r="184" spans="1:9" x14ac:dyDescent="0.2">
      <c r="A184" s="52" t="s">
        <v>155</v>
      </c>
      <c r="B184" s="45">
        <v>650</v>
      </c>
      <c r="C184" s="46">
        <v>4</v>
      </c>
      <c r="D184" s="46">
        <v>9</v>
      </c>
      <c r="E184" s="50">
        <v>8441199990</v>
      </c>
      <c r="F184" s="48"/>
      <c r="G184" s="171">
        <f t="shared" si="63"/>
        <v>2644.8</v>
      </c>
      <c r="H184" s="171">
        <f t="shared" si="63"/>
        <v>8407.2000000000007</v>
      </c>
      <c r="I184" s="49">
        <f t="shared" si="63"/>
        <v>11052</v>
      </c>
    </row>
    <row r="185" spans="1:9" ht="22.5" x14ac:dyDescent="0.2">
      <c r="A185" s="44" t="s">
        <v>71</v>
      </c>
      <c r="B185" s="45">
        <v>650</v>
      </c>
      <c r="C185" s="46">
        <v>4</v>
      </c>
      <c r="D185" s="46">
        <v>9</v>
      </c>
      <c r="E185" s="50">
        <v>8441199990</v>
      </c>
      <c r="F185" s="48">
        <v>200</v>
      </c>
      <c r="G185" s="171">
        <f t="shared" si="63"/>
        <v>2644.8</v>
      </c>
      <c r="H185" s="171">
        <f t="shared" si="63"/>
        <v>8407.2000000000007</v>
      </c>
      <c r="I185" s="49">
        <f t="shared" si="63"/>
        <v>11052</v>
      </c>
    </row>
    <row r="186" spans="1:9" ht="22.5" x14ac:dyDescent="0.2">
      <c r="A186" s="44" t="s">
        <v>44</v>
      </c>
      <c r="B186" s="45">
        <v>650</v>
      </c>
      <c r="C186" s="46">
        <v>4</v>
      </c>
      <c r="D186" s="46">
        <v>9</v>
      </c>
      <c r="E186" s="50">
        <v>8441199990</v>
      </c>
      <c r="F186" s="48">
        <v>240</v>
      </c>
      <c r="G186" s="171">
        <f t="shared" si="63"/>
        <v>2644.8</v>
      </c>
      <c r="H186" s="171">
        <f t="shared" si="63"/>
        <v>8407.2000000000007</v>
      </c>
      <c r="I186" s="49">
        <f t="shared" si="63"/>
        <v>11052</v>
      </c>
    </row>
    <row r="187" spans="1:9" ht="22.5" x14ac:dyDescent="0.2">
      <c r="A187" s="44" t="s">
        <v>36</v>
      </c>
      <c r="B187" s="45">
        <v>650</v>
      </c>
      <c r="C187" s="46">
        <v>4</v>
      </c>
      <c r="D187" s="46">
        <v>9</v>
      </c>
      <c r="E187" s="50">
        <v>8441199990</v>
      </c>
      <c r="F187" s="48">
        <v>244</v>
      </c>
      <c r="G187" s="171">
        <v>2644.8</v>
      </c>
      <c r="H187" s="171">
        <v>8407.2000000000007</v>
      </c>
      <c r="I187" s="49">
        <f>G187+H187</f>
        <v>11052</v>
      </c>
    </row>
    <row r="188" spans="1:9" x14ac:dyDescent="0.2">
      <c r="A188" s="70" t="s">
        <v>15</v>
      </c>
      <c r="B188" s="113">
        <v>650</v>
      </c>
      <c r="C188" s="114">
        <v>4</v>
      </c>
      <c r="D188" s="114">
        <v>10</v>
      </c>
      <c r="E188" s="71" t="s">
        <v>42</v>
      </c>
      <c r="F188" s="72" t="s">
        <v>42</v>
      </c>
      <c r="G188" s="169">
        <f>G189</f>
        <v>923.9</v>
      </c>
      <c r="H188" s="169">
        <f>H189</f>
        <v>701</v>
      </c>
      <c r="I188" s="62">
        <f t="shared" ref="H188:I190" si="64">I189</f>
        <v>1624.9</v>
      </c>
    </row>
    <row r="189" spans="1:9" ht="33.75" x14ac:dyDescent="0.2">
      <c r="A189" s="138" t="s">
        <v>275</v>
      </c>
      <c r="B189" s="100">
        <v>650</v>
      </c>
      <c r="C189" s="101">
        <v>4</v>
      </c>
      <c r="D189" s="101">
        <v>10</v>
      </c>
      <c r="E189" s="102" t="s">
        <v>112</v>
      </c>
      <c r="F189" s="103" t="s">
        <v>42</v>
      </c>
      <c r="G189" s="170">
        <f>G190</f>
        <v>923.9</v>
      </c>
      <c r="H189" s="170">
        <f>H190+H196</f>
        <v>701</v>
      </c>
      <c r="I189" s="123">
        <f>I190+I196</f>
        <v>1624.9</v>
      </c>
    </row>
    <row r="190" spans="1:9" x14ac:dyDescent="0.2">
      <c r="A190" s="99" t="s">
        <v>214</v>
      </c>
      <c r="B190" s="100">
        <v>650</v>
      </c>
      <c r="C190" s="101">
        <v>4</v>
      </c>
      <c r="D190" s="101">
        <v>10</v>
      </c>
      <c r="E190" s="102" t="s">
        <v>167</v>
      </c>
      <c r="F190" s="103"/>
      <c r="G190" s="170">
        <f>G191</f>
        <v>923.9</v>
      </c>
      <c r="H190" s="170">
        <f t="shared" si="64"/>
        <v>700</v>
      </c>
      <c r="I190" s="123">
        <f t="shared" si="64"/>
        <v>1623.9</v>
      </c>
    </row>
    <row r="191" spans="1:9" ht="33.75" x14ac:dyDescent="0.2">
      <c r="A191" s="52" t="s">
        <v>224</v>
      </c>
      <c r="B191" s="45">
        <v>650</v>
      </c>
      <c r="C191" s="46">
        <v>4</v>
      </c>
      <c r="D191" s="46">
        <v>10</v>
      </c>
      <c r="E191" s="47" t="s">
        <v>225</v>
      </c>
      <c r="F191" s="48" t="s">
        <v>42</v>
      </c>
      <c r="G191" s="171">
        <f t="shared" ref="G191:I193" si="65">G192</f>
        <v>923.9</v>
      </c>
      <c r="H191" s="171">
        <f t="shared" si="65"/>
        <v>700</v>
      </c>
      <c r="I191" s="49">
        <f t="shared" si="65"/>
        <v>1623.9</v>
      </c>
    </row>
    <row r="192" spans="1:9" x14ac:dyDescent="0.2">
      <c r="A192" s="52" t="s">
        <v>39</v>
      </c>
      <c r="B192" s="45">
        <v>650</v>
      </c>
      <c r="C192" s="46">
        <v>4</v>
      </c>
      <c r="D192" s="46">
        <v>10</v>
      </c>
      <c r="E192" s="47" t="s">
        <v>226</v>
      </c>
      <c r="F192" s="48"/>
      <c r="G192" s="171">
        <f t="shared" si="65"/>
        <v>923.9</v>
      </c>
      <c r="H192" s="171">
        <f t="shared" si="65"/>
        <v>700</v>
      </c>
      <c r="I192" s="49">
        <f t="shared" si="65"/>
        <v>1623.9</v>
      </c>
    </row>
    <row r="193" spans="1:9" ht="22.5" x14ac:dyDescent="0.2">
      <c r="A193" s="44" t="s">
        <v>71</v>
      </c>
      <c r="B193" s="45">
        <v>650</v>
      </c>
      <c r="C193" s="46">
        <v>4</v>
      </c>
      <c r="D193" s="46">
        <v>10</v>
      </c>
      <c r="E193" s="47" t="s">
        <v>226</v>
      </c>
      <c r="F193" s="48" t="s">
        <v>43</v>
      </c>
      <c r="G193" s="171">
        <f t="shared" si="65"/>
        <v>923.9</v>
      </c>
      <c r="H193" s="171">
        <f t="shared" si="65"/>
        <v>700</v>
      </c>
      <c r="I193" s="49">
        <f t="shared" si="65"/>
        <v>1623.9</v>
      </c>
    </row>
    <row r="194" spans="1:9" ht="22.5" x14ac:dyDescent="0.2">
      <c r="A194" s="44" t="s">
        <v>44</v>
      </c>
      <c r="B194" s="45">
        <v>650</v>
      </c>
      <c r="C194" s="46">
        <v>4</v>
      </c>
      <c r="D194" s="46">
        <v>10</v>
      </c>
      <c r="E194" s="47" t="s">
        <v>226</v>
      </c>
      <c r="F194" s="48" t="s">
        <v>45</v>
      </c>
      <c r="G194" s="171">
        <f>G195</f>
        <v>923.9</v>
      </c>
      <c r="H194" s="171">
        <f>H195</f>
        <v>700</v>
      </c>
      <c r="I194" s="49">
        <f>I195</f>
        <v>1623.9</v>
      </c>
    </row>
    <row r="195" spans="1:9" ht="22.5" x14ac:dyDescent="0.2">
      <c r="A195" s="44" t="s">
        <v>36</v>
      </c>
      <c r="B195" s="45">
        <v>650</v>
      </c>
      <c r="C195" s="46">
        <v>4</v>
      </c>
      <c r="D195" s="46">
        <v>10</v>
      </c>
      <c r="E195" s="47" t="s">
        <v>226</v>
      </c>
      <c r="F195" s="48">
        <v>244</v>
      </c>
      <c r="G195" s="171">
        <v>923.9</v>
      </c>
      <c r="H195" s="171">
        <v>700</v>
      </c>
      <c r="I195" s="49">
        <f>G195+H195</f>
        <v>1623.9</v>
      </c>
    </row>
    <row r="196" spans="1:9" x14ac:dyDescent="0.2">
      <c r="A196" s="44" t="s">
        <v>52</v>
      </c>
      <c r="B196" s="45">
        <v>650</v>
      </c>
      <c r="C196" s="46">
        <v>4</v>
      </c>
      <c r="D196" s="46">
        <v>10</v>
      </c>
      <c r="E196" s="47" t="s">
        <v>226</v>
      </c>
      <c r="F196" s="48">
        <v>800</v>
      </c>
      <c r="G196" s="171">
        <f>G197</f>
        <v>0</v>
      </c>
      <c r="H196" s="171">
        <f t="shared" ref="H196:I197" si="66">H197</f>
        <v>1</v>
      </c>
      <c r="I196" s="49">
        <f t="shared" si="66"/>
        <v>1</v>
      </c>
    </row>
    <row r="197" spans="1:9" x14ac:dyDescent="0.2">
      <c r="A197" s="44" t="s">
        <v>54</v>
      </c>
      <c r="B197" s="45">
        <v>650</v>
      </c>
      <c r="C197" s="46">
        <v>4</v>
      </c>
      <c r="D197" s="46">
        <v>10</v>
      </c>
      <c r="E197" s="47" t="s">
        <v>226</v>
      </c>
      <c r="F197" s="48">
        <v>850</v>
      </c>
      <c r="G197" s="171">
        <f>G198</f>
        <v>0</v>
      </c>
      <c r="H197" s="171">
        <f t="shared" si="66"/>
        <v>1</v>
      </c>
      <c r="I197" s="49">
        <f t="shared" si="66"/>
        <v>1</v>
      </c>
    </row>
    <row r="198" spans="1:9" x14ac:dyDescent="0.2">
      <c r="A198" s="44" t="s">
        <v>153</v>
      </c>
      <c r="B198" s="45">
        <v>650</v>
      </c>
      <c r="C198" s="46">
        <v>4</v>
      </c>
      <c r="D198" s="46">
        <v>10</v>
      </c>
      <c r="E198" s="47" t="s">
        <v>226</v>
      </c>
      <c r="F198" s="48">
        <v>853</v>
      </c>
      <c r="G198" s="171">
        <v>0</v>
      </c>
      <c r="H198" s="171">
        <v>1</v>
      </c>
      <c r="I198" s="49">
        <f t="shared" ref="I198" si="67">G198+H198</f>
        <v>1</v>
      </c>
    </row>
    <row r="199" spans="1:9" x14ac:dyDescent="0.2">
      <c r="A199" s="73" t="s">
        <v>107</v>
      </c>
      <c r="B199" s="113">
        <v>650</v>
      </c>
      <c r="C199" s="114">
        <v>4</v>
      </c>
      <c r="D199" s="114">
        <v>12</v>
      </c>
      <c r="E199" s="71"/>
      <c r="F199" s="72"/>
      <c r="G199" s="169">
        <f>G200</f>
        <v>12.1</v>
      </c>
      <c r="H199" s="169">
        <f t="shared" ref="H199:I202" si="68">H200</f>
        <v>0</v>
      </c>
      <c r="I199" s="62">
        <f t="shared" si="68"/>
        <v>12.1</v>
      </c>
    </row>
    <row r="200" spans="1:9" ht="33.75" x14ac:dyDescent="0.2">
      <c r="A200" s="138" t="s">
        <v>275</v>
      </c>
      <c r="B200" s="100">
        <v>650</v>
      </c>
      <c r="C200" s="101">
        <v>4</v>
      </c>
      <c r="D200" s="101">
        <v>12</v>
      </c>
      <c r="E200" s="102" t="s">
        <v>112</v>
      </c>
      <c r="F200" s="103"/>
      <c r="G200" s="170">
        <f>G201</f>
        <v>12.1</v>
      </c>
      <c r="H200" s="170">
        <f t="shared" si="68"/>
        <v>0</v>
      </c>
      <c r="I200" s="123">
        <f t="shared" si="68"/>
        <v>12.1</v>
      </c>
    </row>
    <row r="201" spans="1:9" x14ac:dyDescent="0.2">
      <c r="A201" s="52" t="s">
        <v>214</v>
      </c>
      <c r="B201" s="45">
        <v>650</v>
      </c>
      <c r="C201" s="46">
        <v>4</v>
      </c>
      <c r="D201" s="46">
        <v>12</v>
      </c>
      <c r="E201" s="47" t="s">
        <v>167</v>
      </c>
      <c r="F201" s="48"/>
      <c r="G201" s="171">
        <f>G202</f>
        <v>12.1</v>
      </c>
      <c r="H201" s="171">
        <f t="shared" si="68"/>
        <v>0</v>
      </c>
      <c r="I201" s="49">
        <f t="shared" si="68"/>
        <v>12.1</v>
      </c>
    </row>
    <row r="202" spans="1:9" ht="33.75" x14ac:dyDescent="0.2">
      <c r="A202" s="52" t="s">
        <v>254</v>
      </c>
      <c r="B202" s="45">
        <v>650</v>
      </c>
      <c r="C202" s="46">
        <v>4</v>
      </c>
      <c r="D202" s="46">
        <v>12</v>
      </c>
      <c r="E202" s="47" t="s">
        <v>166</v>
      </c>
      <c r="F202" s="48"/>
      <c r="G202" s="171">
        <f>G203</f>
        <v>12.1</v>
      </c>
      <c r="H202" s="171">
        <f t="shared" si="68"/>
        <v>0</v>
      </c>
      <c r="I202" s="49">
        <f t="shared" si="68"/>
        <v>12.1</v>
      </c>
    </row>
    <row r="203" spans="1:9" ht="45" x14ac:dyDescent="0.2">
      <c r="A203" s="44" t="s">
        <v>286</v>
      </c>
      <c r="B203" s="45">
        <v>650</v>
      </c>
      <c r="C203" s="46">
        <v>4</v>
      </c>
      <c r="D203" s="46">
        <v>12</v>
      </c>
      <c r="E203" s="57">
        <v>7740189020</v>
      </c>
      <c r="F203" s="48"/>
      <c r="G203" s="177">
        <f t="shared" ref="G203:I204" si="69">G204</f>
        <v>12.1</v>
      </c>
      <c r="H203" s="177">
        <f t="shared" si="69"/>
        <v>0</v>
      </c>
      <c r="I203" s="53">
        <f t="shared" si="69"/>
        <v>12.1</v>
      </c>
    </row>
    <row r="204" spans="1:9" x14ac:dyDescent="0.2">
      <c r="A204" s="44" t="s">
        <v>56</v>
      </c>
      <c r="B204" s="45">
        <v>650</v>
      </c>
      <c r="C204" s="46">
        <v>4</v>
      </c>
      <c r="D204" s="46">
        <v>12</v>
      </c>
      <c r="E204" s="57">
        <v>7740189020</v>
      </c>
      <c r="F204" s="48">
        <v>500</v>
      </c>
      <c r="G204" s="171">
        <f>G205</f>
        <v>12.1</v>
      </c>
      <c r="H204" s="171">
        <f t="shared" si="69"/>
        <v>0</v>
      </c>
      <c r="I204" s="49">
        <f t="shared" si="69"/>
        <v>12.1</v>
      </c>
    </row>
    <row r="205" spans="1:9" x14ac:dyDescent="0.2">
      <c r="A205" s="44" t="s">
        <v>41</v>
      </c>
      <c r="B205" s="45">
        <v>650</v>
      </c>
      <c r="C205" s="46">
        <v>4</v>
      </c>
      <c r="D205" s="46">
        <v>12</v>
      </c>
      <c r="E205" s="57">
        <v>7740189020</v>
      </c>
      <c r="F205" s="48">
        <v>540</v>
      </c>
      <c r="G205" s="171">
        <v>12.1</v>
      </c>
      <c r="H205" s="171">
        <v>0</v>
      </c>
      <c r="I205" s="49">
        <f>G205+H205</f>
        <v>12.1</v>
      </c>
    </row>
    <row r="206" spans="1:9" x14ac:dyDescent="0.2">
      <c r="A206" s="125" t="s">
        <v>16</v>
      </c>
      <c r="B206" s="126">
        <v>650</v>
      </c>
      <c r="C206" s="127">
        <v>5</v>
      </c>
      <c r="D206" s="127">
        <v>0</v>
      </c>
      <c r="E206" s="128" t="s">
        <v>42</v>
      </c>
      <c r="F206" s="129" t="s">
        <v>42</v>
      </c>
      <c r="G206" s="182">
        <f>G207+G215+G236</f>
        <v>15878.900000000001</v>
      </c>
      <c r="H206" s="182">
        <f t="shared" ref="H206:I206" si="70">H207+H215+H236</f>
        <v>1275</v>
      </c>
      <c r="I206" s="133">
        <f t="shared" si="70"/>
        <v>17153.900000000001</v>
      </c>
    </row>
    <row r="207" spans="1:9" x14ac:dyDescent="0.2">
      <c r="A207" s="70" t="s">
        <v>40</v>
      </c>
      <c r="B207" s="113">
        <v>650</v>
      </c>
      <c r="C207" s="114">
        <v>5</v>
      </c>
      <c r="D207" s="114">
        <v>1</v>
      </c>
      <c r="E207" s="71" t="s">
        <v>42</v>
      </c>
      <c r="F207" s="72" t="s">
        <v>42</v>
      </c>
      <c r="G207" s="169">
        <f t="shared" ref="G207:I213" si="71">G208</f>
        <v>224</v>
      </c>
      <c r="H207" s="169">
        <f t="shared" si="71"/>
        <v>0</v>
      </c>
      <c r="I207" s="62">
        <f t="shared" si="71"/>
        <v>224</v>
      </c>
    </row>
    <row r="208" spans="1:9" ht="33.75" x14ac:dyDescent="0.2">
      <c r="A208" s="138" t="s">
        <v>276</v>
      </c>
      <c r="B208" s="100">
        <v>650</v>
      </c>
      <c r="C208" s="101">
        <v>5</v>
      </c>
      <c r="D208" s="101">
        <v>1</v>
      </c>
      <c r="E208" s="102" t="s">
        <v>116</v>
      </c>
      <c r="F208" s="103" t="s">
        <v>42</v>
      </c>
      <c r="G208" s="170">
        <f t="shared" si="71"/>
        <v>224</v>
      </c>
      <c r="H208" s="170">
        <f t="shared" si="71"/>
        <v>0</v>
      </c>
      <c r="I208" s="123">
        <f t="shared" si="71"/>
        <v>224</v>
      </c>
    </row>
    <row r="209" spans="1:9" x14ac:dyDescent="0.2">
      <c r="A209" s="52" t="s">
        <v>214</v>
      </c>
      <c r="B209" s="45">
        <v>650</v>
      </c>
      <c r="C209" s="46">
        <v>5</v>
      </c>
      <c r="D209" s="46">
        <v>1</v>
      </c>
      <c r="E209" s="47" t="s">
        <v>154</v>
      </c>
      <c r="F209" s="48" t="s">
        <v>42</v>
      </c>
      <c r="G209" s="171">
        <f t="shared" si="71"/>
        <v>224</v>
      </c>
      <c r="H209" s="171">
        <f t="shared" si="71"/>
        <v>0</v>
      </c>
      <c r="I209" s="49">
        <f t="shared" si="71"/>
        <v>224</v>
      </c>
    </row>
    <row r="210" spans="1:9" ht="22.5" x14ac:dyDescent="0.2">
      <c r="A210" s="52" t="s">
        <v>249</v>
      </c>
      <c r="B210" s="45">
        <v>650</v>
      </c>
      <c r="C210" s="46">
        <v>5</v>
      </c>
      <c r="D210" s="46">
        <v>1</v>
      </c>
      <c r="E210" s="47" t="s">
        <v>227</v>
      </c>
      <c r="F210" s="48"/>
      <c r="G210" s="171">
        <f t="shared" si="71"/>
        <v>224</v>
      </c>
      <c r="H210" s="171">
        <f t="shared" si="71"/>
        <v>0</v>
      </c>
      <c r="I210" s="49">
        <f t="shared" si="71"/>
        <v>224</v>
      </c>
    </row>
    <row r="211" spans="1:9" x14ac:dyDescent="0.2">
      <c r="A211" s="52" t="s">
        <v>155</v>
      </c>
      <c r="B211" s="45">
        <v>650</v>
      </c>
      <c r="C211" s="46">
        <v>5</v>
      </c>
      <c r="D211" s="46">
        <v>1</v>
      </c>
      <c r="E211" s="47" t="s">
        <v>228</v>
      </c>
      <c r="F211" s="48"/>
      <c r="G211" s="171">
        <f t="shared" si="71"/>
        <v>224</v>
      </c>
      <c r="H211" s="171">
        <f t="shared" si="71"/>
        <v>0</v>
      </c>
      <c r="I211" s="49">
        <f t="shared" si="71"/>
        <v>224</v>
      </c>
    </row>
    <row r="212" spans="1:9" ht="22.5" x14ac:dyDescent="0.2">
      <c r="A212" s="44" t="s">
        <v>71</v>
      </c>
      <c r="B212" s="45">
        <v>650</v>
      </c>
      <c r="C212" s="46">
        <v>5</v>
      </c>
      <c r="D212" s="46">
        <v>1</v>
      </c>
      <c r="E212" s="47" t="s">
        <v>228</v>
      </c>
      <c r="F212" s="48" t="s">
        <v>43</v>
      </c>
      <c r="G212" s="171">
        <f t="shared" si="71"/>
        <v>224</v>
      </c>
      <c r="H212" s="171">
        <f t="shared" si="71"/>
        <v>0</v>
      </c>
      <c r="I212" s="49">
        <f t="shared" si="71"/>
        <v>224</v>
      </c>
    </row>
    <row r="213" spans="1:9" ht="22.5" x14ac:dyDescent="0.2">
      <c r="A213" s="44" t="s">
        <v>44</v>
      </c>
      <c r="B213" s="45">
        <v>650</v>
      </c>
      <c r="C213" s="46">
        <v>5</v>
      </c>
      <c r="D213" s="46">
        <v>1</v>
      </c>
      <c r="E213" s="47" t="s">
        <v>228</v>
      </c>
      <c r="F213" s="48" t="s">
        <v>45</v>
      </c>
      <c r="G213" s="171">
        <f>G214</f>
        <v>224</v>
      </c>
      <c r="H213" s="171">
        <f t="shared" si="71"/>
        <v>0</v>
      </c>
      <c r="I213" s="49">
        <f t="shared" si="71"/>
        <v>224</v>
      </c>
    </row>
    <row r="214" spans="1:9" ht="22.5" x14ac:dyDescent="0.2">
      <c r="A214" s="44" t="s">
        <v>36</v>
      </c>
      <c r="B214" s="45">
        <v>650</v>
      </c>
      <c r="C214" s="46">
        <v>5</v>
      </c>
      <c r="D214" s="46">
        <v>1</v>
      </c>
      <c r="E214" s="47" t="s">
        <v>228</v>
      </c>
      <c r="F214" s="48">
        <v>244</v>
      </c>
      <c r="G214" s="177">
        <v>224</v>
      </c>
      <c r="H214" s="177">
        <v>0</v>
      </c>
      <c r="I214" s="53">
        <f>G214+H214</f>
        <v>224</v>
      </c>
    </row>
    <row r="215" spans="1:9" x14ac:dyDescent="0.2">
      <c r="A215" s="70" t="s">
        <v>30</v>
      </c>
      <c r="B215" s="113">
        <v>650</v>
      </c>
      <c r="C215" s="114">
        <v>5</v>
      </c>
      <c r="D215" s="114">
        <v>2</v>
      </c>
      <c r="E215" s="71" t="s">
        <v>42</v>
      </c>
      <c r="F215" s="72" t="s">
        <v>42</v>
      </c>
      <c r="G215" s="169">
        <f t="shared" ref="G215:I216" si="72">G216</f>
        <v>15172.2</v>
      </c>
      <c r="H215" s="169">
        <f t="shared" si="72"/>
        <v>0</v>
      </c>
      <c r="I215" s="62">
        <f t="shared" si="72"/>
        <v>15172.2</v>
      </c>
    </row>
    <row r="216" spans="1:9" ht="33.75" x14ac:dyDescent="0.2">
      <c r="A216" s="138" t="s">
        <v>276</v>
      </c>
      <c r="B216" s="100">
        <v>650</v>
      </c>
      <c r="C216" s="101">
        <v>5</v>
      </c>
      <c r="D216" s="101">
        <v>2</v>
      </c>
      <c r="E216" s="102" t="s">
        <v>116</v>
      </c>
      <c r="F216" s="103" t="s">
        <v>42</v>
      </c>
      <c r="G216" s="170">
        <f>G217</f>
        <v>15172.2</v>
      </c>
      <c r="H216" s="170">
        <f t="shared" si="72"/>
        <v>0</v>
      </c>
      <c r="I216" s="123">
        <f t="shared" si="72"/>
        <v>15172.2</v>
      </c>
    </row>
    <row r="217" spans="1:9" x14ac:dyDescent="0.2">
      <c r="A217" s="52" t="s">
        <v>214</v>
      </c>
      <c r="B217" s="45">
        <v>650</v>
      </c>
      <c r="C217" s="46">
        <v>5</v>
      </c>
      <c r="D217" s="46">
        <v>2</v>
      </c>
      <c r="E217" s="47" t="s">
        <v>229</v>
      </c>
      <c r="F217" s="48"/>
      <c r="G217" s="175">
        <f>G218+G231</f>
        <v>15172.2</v>
      </c>
      <c r="H217" s="175">
        <f t="shared" ref="H217:I217" si="73">H218+H231</f>
        <v>0</v>
      </c>
      <c r="I217" s="86">
        <f t="shared" si="73"/>
        <v>15172.2</v>
      </c>
    </row>
    <row r="218" spans="1:9" ht="22.5" x14ac:dyDescent="0.2">
      <c r="A218" s="52" t="s">
        <v>248</v>
      </c>
      <c r="B218" s="45">
        <v>650</v>
      </c>
      <c r="C218" s="46">
        <v>5</v>
      </c>
      <c r="D218" s="46">
        <v>2</v>
      </c>
      <c r="E218" s="47" t="s">
        <v>169</v>
      </c>
      <c r="F218" s="48"/>
      <c r="G218" s="175">
        <f>G223+G227+G219</f>
        <v>15022.2</v>
      </c>
      <c r="H218" s="175">
        <f t="shared" ref="H218:I218" si="74">H223+H227+H219</f>
        <v>0</v>
      </c>
      <c r="I218" s="86">
        <f t="shared" si="74"/>
        <v>15022.2</v>
      </c>
    </row>
    <row r="219" spans="1:9" ht="33.75" x14ac:dyDescent="0.2">
      <c r="A219" s="52" t="s">
        <v>281</v>
      </c>
      <c r="B219" s="45" t="s">
        <v>135</v>
      </c>
      <c r="C219" s="46">
        <v>5</v>
      </c>
      <c r="D219" s="46">
        <v>2</v>
      </c>
      <c r="E219" s="47" t="s">
        <v>282</v>
      </c>
      <c r="F219" s="48"/>
      <c r="G219" s="171">
        <f>G220</f>
        <v>5408</v>
      </c>
      <c r="H219" s="171">
        <f t="shared" ref="H219:I221" si="75">H220</f>
        <v>0</v>
      </c>
      <c r="I219" s="49">
        <f t="shared" si="75"/>
        <v>5408</v>
      </c>
    </row>
    <row r="220" spans="1:9" ht="22.5" x14ac:dyDescent="0.2">
      <c r="A220" s="44" t="s">
        <v>71</v>
      </c>
      <c r="B220" s="45" t="s">
        <v>135</v>
      </c>
      <c r="C220" s="46">
        <v>5</v>
      </c>
      <c r="D220" s="46">
        <v>2</v>
      </c>
      <c r="E220" s="47" t="s">
        <v>282</v>
      </c>
      <c r="F220" s="48">
        <v>200</v>
      </c>
      <c r="G220" s="171">
        <f>G221</f>
        <v>5408</v>
      </c>
      <c r="H220" s="171">
        <f t="shared" si="75"/>
        <v>0</v>
      </c>
      <c r="I220" s="49">
        <f t="shared" si="75"/>
        <v>5408</v>
      </c>
    </row>
    <row r="221" spans="1:9" ht="22.5" x14ac:dyDescent="0.2">
      <c r="A221" s="95" t="s">
        <v>44</v>
      </c>
      <c r="B221" s="156" t="s">
        <v>135</v>
      </c>
      <c r="C221" s="157">
        <v>5</v>
      </c>
      <c r="D221" s="157">
        <v>2</v>
      </c>
      <c r="E221" s="158" t="s">
        <v>282</v>
      </c>
      <c r="F221" s="81">
        <v>240</v>
      </c>
      <c r="G221" s="175">
        <f>G222</f>
        <v>5408</v>
      </c>
      <c r="H221" s="175">
        <f t="shared" si="75"/>
        <v>0</v>
      </c>
      <c r="I221" s="86">
        <f t="shared" si="75"/>
        <v>5408</v>
      </c>
    </row>
    <row r="222" spans="1:9" ht="22.5" x14ac:dyDescent="0.2">
      <c r="A222" s="52" t="s">
        <v>159</v>
      </c>
      <c r="B222" s="156" t="s">
        <v>135</v>
      </c>
      <c r="C222" s="157">
        <v>5</v>
      </c>
      <c r="D222" s="157">
        <v>2</v>
      </c>
      <c r="E222" s="158" t="s">
        <v>282</v>
      </c>
      <c r="F222" s="81">
        <v>243</v>
      </c>
      <c r="G222" s="175">
        <v>5408</v>
      </c>
      <c r="H222" s="175">
        <v>0</v>
      </c>
      <c r="I222" s="86">
        <f>G222+H222</f>
        <v>5408</v>
      </c>
    </row>
    <row r="223" spans="1:9" ht="33.75" x14ac:dyDescent="0.2">
      <c r="A223" s="52" t="s">
        <v>158</v>
      </c>
      <c r="B223" s="45">
        <v>650</v>
      </c>
      <c r="C223" s="46">
        <v>5</v>
      </c>
      <c r="D223" s="46">
        <v>2</v>
      </c>
      <c r="E223" s="47" t="s">
        <v>230</v>
      </c>
      <c r="F223" s="48"/>
      <c r="G223" s="175">
        <f>G224</f>
        <v>8112</v>
      </c>
      <c r="H223" s="175">
        <f t="shared" ref="H223:I225" si="76">H224</f>
        <v>0</v>
      </c>
      <c r="I223" s="86">
        <f t="shared" si="76"/>
        <v>8112</v>
      </c>
    </row>
    <row r="224" spans="1:9" ht="22.5" x14ac:dyDescent="0.2">
      <c r="A224" s="44" t="s">
        <v>71</v>
      </c>
      <c r="B224" s="45">
        <v>650</v>
      </c>
      <c r="C224" s="46">
        <v>5</v>
      </c>
      <c r="D224" s="46">
        <v>2</v>
      </c>
      <c r="E224" s="47" t="s">
        <v>230</v>
      </c>
      <c r="F224" s="48">
        <v>200</v>
      </c>
      <c r="G224" s="175">
        <f>G225</f>
        <v>8112</v>
      </c>
      <c r="H224" s="175">
        <f t="shared" si="76"/>
        <v>0</v>
      </c>
      <c r="I224" s="86">
        <f t="shared" si="76"/>
        <v>8112</v>
      </c>
    </row>
    <row r="225" spans="1:9" ht="22.5" x14ac:dyDescent="0.2">
      <c r="A225" s="44" t="s">
        <v>44</v>
      </c>
      <c r="B225" s="45">
        <v>650</v>
      </c>
      <c r="C225" s="46">
        <v>5</v>
      </c>
      <c r="D225" s="46">
        <v>2</v>
      </c>
      <c r="E225" s="47" t="s">
        <v>230</v>
      </c>
      <c r="F225" s="48">
        <v>240</v>
      </c>
      <c r="G225" s="175">
        <f>G226</f>
        <v>8112</v>
      </c>
      <c r="H225" s="175">
        <f t="shared" si="76"/>
        <v>0</v>
      </c>
      <c r="I225" s="86">
        <f t="shared" si="76"/>
        <v>8112</v>
      </c>
    </row>
    <row r="226" spans="1:9" ht="22.5" x14ac:dyDescent="0.2">
      <c r="A226" s="52" t="s">
        <v>159</v>
      </c>
      <c r="B226" s="45">
        <v>650</v>
      </c>
      <c r="C226" s="46">
        <v>5</v>
      </c>
      <c r="D226" s="46">
        <v>2</v>
      </c>
      <c r="E226" s="47" t="s">
        <v>230</v>
      </c>
      <c r="F226" s="48">
        <v>243</v>
      </c>
      <c r="G226" s="175">
        <v>8112</v>
      </c>
      <c r="H226" s="175">
        <v>0</v>
      </c>
      <c r="I226" s="86">
        <f>G226+H226</f>
        <v>8112</v>
      </c>
    </row>
    <row r="227" spans="1:9" ht="33.75" x14ac:dyDescent="0.2">
      <c r="A227" s="52" t="s">
        <v>293</v>
      </c>
      <c r="B227" s="45">
        <v>650</v>
      </c>
      <c r="C227" s="46">
        <v>5</v>
      </c>
      <c r="D227" s="46">
        <v>2</v>
      </c>
      <c r="E227" s="47" t="s">
        <v>258</v>
      </c>
      <c r="F227" s="48"/>
      <c r="G227" s="175">
        <f>G228</f>
        <v>1502.2</v>
      </c>
      <c r="H227" s="175">
        <f t="shared" ref="H227:I229" si="77">H228</f>
        <v>0</v>
      </c>
      <c r="I227" s="86">
        <f t="shared" si="77"/>
        <v>1502.2</v>
      </c>
    </row>
    <row r="228" spans="1:9" ht="22.5" x14ac:dyDescent="0.2">
      <c r="A228" s="44" t="s">
        <v>71</v>
      </c>
      <c r="B228" s="45">
        <v>650</v>
      </c>
      <c r="C228" s="46">
        <v>5</v>
      </c>
      <c r="D228" s="46">
        <v>2</v>
      </c>
      <c r="E228" s="47" t="s">
        <v>258</v>
      </c>
      <c r="F228" s="48">
        <v>200</v>
      </c>
      <c r="G228" s="175">
        <f>G229</f>
        <v>1502.2</v>
      </c>
      <c r="H228" s="175">
        <f t="shared" si="77"/>
        <v>0</v>
      </c>
      <c r="I228" s="86">
        <f t="shared" si="77"/>
        <v>1502.2</v>
      </c>
    </row>
    <row r="229" spans="1:9" ht="22.5" x14ac:dyDescent="0.2">
      <c r="A229" s="44" t="s">
        <v>44</v>
      </c>
      <c r="B229" s="45">
        <v>650</v>
      </c>
      <c r="C229" s="46">
        <v>5</v>
      </c>
      <c r="D229" s="46">
        <v>2</v>
      </c>
      <c r="E229" s="47" t="s">
        <v>258</v>
      </c>
      <c r="F229" s="48">
        <v>240</v>
      </c>
      <c r="G229" s="175">
        <f>G230</f>
        <v>1502.2</v>
      </c>
      <c r="H229" s="175">
        <f t="shared" si="77"/>
        <v>0</v>
      </c>
      <c r="I229" s="86">
        <f t="shared" si="77"/>
        <v>1502.2</v>
      </c>
    </row>
    <row r="230" spans="1:9" ht="22.5" x14ac:dyDescent="0.2">
      <c r="A230" s="52" t="s">
        <v>159</v>
      </c>
      <c r="B230" s="45">
        <v>650</v>
      </c>
      <c r="C230" s="46">
        <v>5</v>
      </c>
      <c r="D230" s="46">
        <v>2</v>
      </c>
      <c r="E230" s="47" t="s">
        <v>258</v>
      </c>
      <c r="F230" s="48">
        <v>243</v>
      </c>
      <c r="G230" s="175">
        <v>1502.2</v>
      </c>
      <c r="H230" s="175">
        <v>0</v>
      </c>
      <c r="I230" s="86">
        <f>G230+H230</f>
        <v>1502.2</v>
      </c>
    </row>
    <row r="231" spans="1:9" ht="22.5" x14ac:dyDescent="0.2">
      <c r="A231" s="52" t="s">
        <v>250</v>
      </c>
      <c r="B231" s="45">
        <v>650</v>
      </c>
      <c r="C231" s="46">
        <v>5</v>
      </c>
      <c r="D231" s="46">
        <v>2</v>
      </c>
      <c r="E231" s="47" t="s">
        <v>231</v>
      </c>
      <c r="F231" s="48" t="s">
        <v>42</v>
      </c>
      <c r="G231" s="171">
        <f>G232</f>
        <v>150</v>
      </c>
      <c r="H231" s="171">
        <f t="shared" ref="H231:I231" si="78">H232</f>
        <v>0</v>
      </c>
      <c r="I231" s="49">
        <f t="shared" si="78"/>
        <v>150</v>
      </c>
    </row>
    <row r="232" spans="1:9" x14ac:dyDescent="0.2">
      <c r="A232" s="52" t="s">
        <v>155</v>
      </c>
      <c r="B232" s="45">
        <v>650</v>
      </c>
      <c r="C232" s="46">
        <v>5</v>
      </c>
      <c r="D232" s="46">
        <v>2</v>
      </c>
      <c r="E232" s="47" t="s">
        <v>232</v>
      </c>
      <c r="F232" s="48"/>
      <c r="G232" s="177">
        <f t="shared" ref="G232:I234" si="79">G233</f>
        <v>150</v>
      </c>
      <c r="H232" s="177">
        <f t="shared" si="79"/>
        <v>0</v>
      </c>
      <c r="I232" s="53">
        <f t="shared" si="79"/>
        <v>150</v>
      </c>
    </row>
    <row r="233" spans="1:9" ht="22.5" x14ac:dyDescent="0.2">
      <c r="A233" s="44" t="s">
        <v>71</v>
      </c>
      <c r="B233" s="45">
        <v>650</v>
      </c>
      <c r="C233" s="46">
        <v>5</v>
      </c>
      <c r="D233" s="46">
        <v>2</v>
      </c>
      <c r="E233" s="47" t="s">
        <v>232</v>
      </c>
      <c r="F233" s="48" t="s">
        <v>43</v>
      </c>
      <c r="G233" s="177">
        <f t="shared" si="79"/>
        <v>150</v>
      </c>
      <c r="H233" s="177">
        <f t="shared" si="79"/>
        <v>0</v>
      </c>
      <c r="I233" s="53">
        <f t="shared" si="79"/>
        <v>150</v>
      </c>
    </row>
    <row r="234" spans="1:9" ht="22.5" x14ac:dyDescent="0.2">
      <c r="A234" s="44" t="s">
        <v>44</v>
      </c>
      <c r="B234" s="45">
        <v>650</v>
      </c>
      <c r="C234" s="46">
        <v>5</v>
      </c>
      <c r="D234" s="46">
        <v>2</v>
      </c>
      <c r="E234" s="47" t="s">
        <v>232</v>
      </c>
      <c r="F234" s="48" t="s">
        <v>45</v>
      </c>
      <c r="G234" s="177">
        <f>G235</f>
        <v>150</v>
      </c>
      <c r="H234" s="177">
        <f t="shared" si="79"/>
        <v>0</v>
      </c>
      <c r="I234" s="53">
        <f t="shared" si="79"/>
        <v>150</v>
      </c>
    </row>
    <row r="235" spans="1:9" ht="22.5" x14ac:dyDescent="0.2">
      <c r="A235" s="44" t="s">
        <v>36</v>
      </c>
      <c r="B235" s="45">
        <v>650</v>
      </c>
      <c r="C235" s="46">
        <v>5</v>
      </c>
      <c r="D235" s="46">
        <v>2</v>
      </c>
      <c r="E235" s="47" t="s">
        <v>232</v>
      </c>
      <c r="F235" s="48">
        <v>244</v>
      </c>
      <c r="G235" s="177">
        <v>150</v>
      </c>
      <c r="H235" s="177">
        <v>0</v>
      </c>
      <c r="I235" s="53">
        <f>G235+H235</f>
        <v>150</v>
      </c>
    </row>
    <row r="236" spans="1:9" x14ac:dyDescent="0.2">
      <c r="A236" s="70" t="s">
        <v>17</v>
      </c>
      <c r="B236" s="113">
        <v>650</v>
      </c>
      <c r="C236" s="114">
        <v>5</v>
      </c>
      <c r="D236" s="114">
        <v>3</v>
      </c>
      <c r="E236" s="71" t="s">
        <v>42</v>
      </c>
      <c r="F236" s="72" t="s">
        <v>42</v>
      </c>
      <c r="G236" s="169">
        <f>G237</f>
        <v>482.7</v>
      </c>
      <c r="H236" s="169">
        <f t="shared" ref="H236:I237" si="80">H237</f>
        <v>1275</v>
      </c>
      <c r="I236" s="62">
        <f t="shared" si="80"/>
        <v>1757.7</v>
      </c>
    </row>
    <row r="237" spans="1:9" ht="22.5" x14ac:dyDescent="0.2">
      <c r="A237" s="138" t="s">
        <v>277</v>
      </c>
      <c r="B237" s="100">
        <v>650</v>
      </c>
      <c r="C237" s="101">
        <v>5</v>
      </c>
      <c r="D237" s="101">
        <v>3</v>
      </c>
      <c r="E237" s="102" t="s">
        <v>117</v>
      </c>
      <c r="F237" s="103" t="s">
        <v>42</v>
      </c>
      <c r="G237" s="170">
        <f>G238</f>
        <v>482.7</v>
      </c>
      <c r="H237" s="170">
        <f t="shared" si="80"/>
        <v>1275</v>
      </c>
      <c r="I237" s="123">
        <f t="shared" si="80"/>
        <v>1757.7</v>
      </c>
    </row>
    <row r="238" spans="1:9" x14ac:dyDescent="0.2">
      <c r="A238" s="52" t="s">
        <v>214</v>
      </c>
      <c r="B238" s="100">
        <v>650</v>
      </c>
      <c r="C238" s="101">
        <v>5</v>
      </c>
      <c r="D238" s="101">
        <v>3</v>
      </c>
      <c r="E238" s="102" t="s">
        <v>170</v>
      </c>
      <c r="F238" s="103"/>
      <c r="G238" s="170">
        <f>G239+G244+G250</f>
        <v>482.7</v>
      </c>
      <c r="H238" s="170">
        <f>H239+H244+H250</f>
        <v>1275</v>
      </c>
      <c r="I238" s="123">
        <f t="shared" ref="I238" si="81">I239+I244+I250</f>
        <v>1757.7</v>
      </c>
    </row>
    <row r="239" spans="1:9" ht="22.5" x14ac:dyDescent="0.2">
      <c r="A239" s="52" t="s">
        <v>245</v>
      </c>
      <c r="B239" s="45">
        <v>650</v>
      </c>
      <c r="C239" s="46">
        <v>5</v>
      </c>
      <c r="D239" s="46">
        <v>3</v>
      </c>
      <c r="E239" s="47" t="s">
        <v>171</v>
      </c>
      <c r="F239" s="48"/>
      <c r="G239" s="171">
        <f>G240</f>
        <v>50</v>
      </c>
      <c r="H239" s="171">
        <f t="shared" ref="H239:I240" si="82">H240</f>
        <v>675</v>
      </c>
      <c r="I239" s="49">
        <f t="shared" si="82"/>
        <v>725</v>
      </c>
    </row>
    <row r="240" spans="1:9" x14ac:dyDescent="0.2">
      <c r="A240" s="52" t="s">
        <v>155</v>
      </c>
      <c r="B240" s="45">
        <v>650</v>
      </c>
      <c r="C240" s="46">
        <v>5</v>
      </c>
      <c r="D240" s="46">
        <v>3</v>
      </c>
      <c r="E240" s="47" t="s">
        <v>172</v>
      </c>
      <c r="F240" s="48"/>
      <c r="G240" s="171">
        <f>G241</f>
        <v>50</v>
      </c>
      <c r="H240" s="171">
        <f t="shared" si="82"/>
        <v>675</v>
      </c>
      <c r="I240" s="49">
        <f t="shared" si="82"/>
        <v>725</v>
      </c>
    </row>
    <row r="241" spans="1:14" ht="22.5" x14ac:dyDescent="0.2">
      <c r="A241" s="44" t="s">
        <v>71</v>
      </c>
      <c r="B241" s="45">
        <v>650</v>
      </c>
      <c r="C241" s="46">
        <v>5</v>
      </c>
      <c r="D241" s="46">
        <v>3</v>
      </c>
      <c r="E241" s="47" t="s">
        <v>172</v>
      </c>
      <c r="F241" s="48">
        <v>200</v>
      </c>
      <c r="G241" s="171">
        <f t="shared" ref="G241:I242" si="83">G242</f>
        <v>50</v>
      </c>
      <c r="H241" s="171">
        <f t="shared" si="83"/>
        <v>675</v>
      </c>
      <c r="I241" s="49">
        <f t="shared" si="83"/>
        <v>725</v>
      </c>
    </row>
    <row r="242" spans="1:14" ht="22.5" x14ac:dyDescent="0.2">
      <c r="A242" s="44" t="s">
        <v>44</v>
      </c>
      <c r="B242" s="45">
        <v>650</v>
      </c>
      <c r="C242" s="46">
        <v>5</v>
      </c>
      <c r="D242" s="46">
        <v>3</v>
      </c>
      <c r="E242" s="47" t="s">
        <v>172</v>
      </c>
      <c r="F242" s="48">
        <v>240</v>
      </c>
      <c r="G242" s="171">
        <f t="shared" si="83"/>
        <v>50</v>
      </c>
      <c r="H242" s="171">
        <f t="shared" si="83"/>
        <v>675</v>
      </c>
      <c r="I242" s="49">
        <f t="shared" si="83"/>
        <v>725</v>
      </c>
    </row>
    <row r="243" spans="1:14" ht="22.5" x14ac:dyDescent="0.2">
      <c r="A243" s="44" t="s">
        <v>36</v>
      </c>
      <c r="B243" s="45">
        <v>650</v>
      </c>
      <c r="C243" s="46">
        <v>5</v>
      </c>
      <c r="D243" s="46">
        <v>3</v>
      </c>
      <c r="E243" s="47" t="s">
        <v>172</v>
      </c>
      <c r="F243" s="48">
        <v>244</v>
      </c>
      <c r="G243" s="175">
        <v>50</v>
      </c>
      <c r="H243" s="175">
        <v>675</v>
      </c>
      <c r="I243" s="86">
        <f>G243+H243</f>
        <v>725</v>
      </c>
    </row>
    <row r="244" spans="1:14" ht="33.75" x14ac:dyDescent="0.2">
      <c r="A244" s="44" t="s">
        <v>246</v>
      </c>
      <c r="B244" s="45">
        <v>650</v>
      </c>
      <c r="C244" s="46">
        <v>5</v>
      </c>
      <c r="D244" s="46">
        <v>3</v>
      </c>
      <c r="E244" s="47" t="s">
        <v>173</v>
      </c>
      <c r="F244" s="48"/>
      <c r="G244" s="171">
        <f>G248+G249</f>
        <v>432.7</v>
      </c>
      <c r="H244" s="171">
        <f t="shared" ref="H244:I244" si="84">H248+H249</f>
        <v>600</v>
      </c>
      <c r="I244" s="49">
        <f t="shared" si="84"/>
        <v>1032.7</v>
      </c>
    </row>
    <row r="245" spans="1:14" x14ac:dyDescent="0.2">
      <c r="A245" s="52" t="s">
        <v>155</v>
      </c>
      <c r="B245" s="45">
        <v>650</v>
      </c>
      <c r="C245" s="46">
        <v>5</v>
      </c>
      <c r="D245" s="46">
        <v>3</v>
      </c>
      <c r="E245" s="47" t="s">
        <v>174</v>
      </c>
      <c r="F245" s="48"/>
      <c r="G245" s="171">
        <f t="shared" ref="G245:G246" si="85">G246</f>
        <v>432.7</v>
      </c>
      <c r="H245" s="171">
        <f t="shared" ref="H245:I247" si="86">H246</f>
        <v>600</v>
      </c>
      <c r="I245" s="49">
        <f t="shared" si="86"/>
        <v>600</v>
      </c>
    </row>
    <row r="246" spans="1:14" ht="39.75" customHeight="1" x14ac:dyDescent="0.2">
      <c r="A246" s="44" t="s">
        <v>71</v>
      </c>
      <c r="B246" s="45">
        <v>650</v>
      </c>
      <c r="C246" s="46">
        <v>5</v>
      </c>
      <c r="D246" s="46">
        <v>3</v>
      </c>
      <c r="E246" s="47" t="s">
        <v>174</v>
      </c>
      <c r="F246" s="48" t="s">
        <v>43</v>
      </c>
      <c r="G246" s="171">
        <f t="shared" si="85"/>
        <v>432.7</v>
      </c>
      <c r="H246" s="171">
        <f t="shared" si="86"/>
        <v>600</v>
      </c>
      <c r="I246" s="49">
        <f t="shared" si="86"/>
        <v>600</v>
      </c>
    </row>
    <row r="247" spans="1:14" ht="22.5" x14ac:dyDescent="0.2">
      <c r="A247" s="44" t="s">
        <v>44</v>
      </c>
      <c r="B247" s="45">
        <v>650</v>
      </c>
      <c r="C247" s="46">
        <v>5</v>
      </c>
      <c r="D247" s="46">
        <v>3</v>
      </c>
      <c r="E247" s="47" t="s">
        <v>174</v>
      </c>
      <c r="F247" s="48" t="s">
        <v>45</v>
      </c>
      <c r="G247" s="171">
        <f>G249</f>
        <v>432.7</v>
      </c>
      <c r="H247" s="171">
        <f t="shared" si="86"/>
        <v>600</v>
      </c>
      <c r="I247" s="49">
        <f t="shared" si="86"/>
        <v>600</v>
      </c>
    </row>
    <row r="248" spans="1:14" ht="22.5" x14ac:dyDescent="0.2">
      <c r="A248" s="44" t="s">
        <v>36</v>
      </c>
      <c r="B248" s="45" t="s">
        <v>135</v>
      </c>
      <c r="C248" s="46">
        <v>5</v>
      </c>
      <c r="D248" s="46">
        <v>3</v>
      </c>
      <c r="E248" s="47" t="s">
        <v>174</v>
      </c>
      <c r="F248" s="48">
        <v>244</v>
      </c>
      <c r="G248" s="171">
        <v>0</v>
      </c>
      <c r="H248" s="171">
        <v>600</v>
      </c>
      <c r="I248" s="49">
        <v>600</v>
      </c>
    </row>
    <row r="249" spans="1:14" x14ac:dyDescent="0.2">
      <c r="A249" s="44" t="s">
        <v>160</v>
      </c>
      <c r="B249" s="45">
        <v>650</v>
      </c>
      <c r="C249" s="46">
        <v>5</v>
      </c>
      <c r="D249" s="46">
        <v>3</v>
      </c>
      <c r="E249" s="47" t="s">
        <v>174</v>
      </c>
      <c r="F249" s="48">
        <v>247</v>
      </c>
      <c r="G249" s="175">
        <f>502.7-70</f>
        <v>432.7</v>
      </c>
      <c r="H249" s="175">
        <v>0</v>
      </c>
      <c r="I249" s="86">
        <f>G249+H249</f>
        <v>432.7</v>
      </c>
    </row>
    <row r="250" spans="1:14" ht="33.75" x14ac:dyDescent="0.2">
      <c r="A250" s="44" t="s">
        <v>247</v>
      </c>
      <c r="B250" s="45">
        <v>650</v>
      </c>
      <c r="C250" s="46">
        <v>5</v>
      </c>
      <c r="D250" s="46">
        <v>3</v>
      </c>
      <c r="E250" s="47" t="s">
        <v>233</v>
      </c>
      <c r="F250" s="48"/>
      <c r="G250" s="171">
        <f t="shared" ref="G250:I253" si="87">G251</f>
        <v>0</v>
      </c>
      <c r="H250" s="171">
        <f t="shared" si="87"/>
        <v>0</v>
      </c>
      <c r="I250" s="49">
        <f t="shared" si="87"/>
        <v>0</v>
      </c>
    </row>
    <row r="251" spans="1:14" x14ac:dyDescent="0.2">
      <c r="A251" s="52" t="s">
        <v>155</v>
      </c>
      <c r="B251" s="45">
        <v>650</v>
      </c>
      <c r="C251" s="46">
        <v>5</v>
      </c>
      <c r="D251" s="46">
        <v>3</v>
      </c>
      <c r="E251" s="47" t="s">
        <v>234</v>
      </c>
      <c r="F251" s="48"/>
      <c r="G251" s="171">
        <f t="shared" si="87"/>
        <v>0</v>
      </c>
      <c r="H251" s="171">
        <f t="shared" si="87"/>
        <v>0</v>
      </c>
      <c r="I251" s="49">
        <f t="shared" si="87"/>
        <v>0</v>
      </c>
      <c r="N251" s="6" t="s">
        <v>284</v>
      </c>
    </row>
    <row r="252" spans="1:14" ht="22.5" x14ac:dyDescent="0.2">
      <c r="A252" s="44" t="s">
        <v>71</v>
      </c>
      <c r="B252" s="45">
        <v>650</v>
      </c>
      <c r="C252" s="46">
        <v>5</v>
      </c>
      <c r="D252" s="46">
        <v>3</v>
      </c>
      <c r="E252" s="47" t="s">
        <v>234</v>
      </c>
      <c r="F252" s="48" t="s">
        <v>43</v>
      </c>
      <c r="G252" s="171">
        <f t="shared" si="87"/>
        <v>0</v>
      </c>
      <c r="H252" s="171">
        <f t="shared" si="87"/>
        <v>0</v>
      </c>
      <c r="I252" s="49">
        <f t="shared" si="87"/>
        <v>0</v>
      </c>
    </row>
    <row r="253" spans="1:14" ht="22.5" x14ac:dyDescent="0.2">
      <c r="A253" s="44" t="s">
        <v>44</v>
      </c>
      <c r="B253" s="45">
        <v>650</v>
      </c>
      <c r="C253" s="46">
        <v>5</v>
      </c>
      <c r="D253" s="46">
        <v>3</v>
      </c>
      <c r="E253" s="47" t="s">
        <v>234</v>
      </c>
      <c r="F253" s="48" t="s">
        <v>45</v>
      </c>
      <c r="G253" s="171">
        <f t="shared" si="87"/>
        <v>0</v>
      </c>
      <c r="H253" s="171">
        <f t="shared" si="87"/>
        <v>0</v>
      </c>
      <c r="I253" s="49">
        <f t="shared" si="87"/>
        <v>0</v>
      </c>
    </row>
    <row r="254" spans="1:14" ht="22.5" x14ac:dyDescent="0.2">
      <c r="A254" s="44" t="s">
        <v>36</v>
      </c>
      <c r="B254" s="45">
        <v>650</v>
      </c>
      <c r="C254" s="46">
        <v>5</v>
      </c>
      <c r="D254" s="46">
        <v>3</v>
      </c>
      <c r="E254" s="47" t="s">
        <v>234</v>
      </c>
      <c r="F254" s="48">
        <v>244</v>
      </c>
      <c r="G254" s="175">
        <v>0</v>
      </c>
      <c r="H254" s="175">
        <v>0</v>
      </c>
      <c r="I254" s="86">
        <f>G254+H254</f>
        <v>0</v>
      </c>
    </row>
    <row r="255" spans="1:14" x14ac:dyDescent="0.2">
      <c r="A255" s="134" t="s">
        <v>125</v>
      </c>
      <c r="B255" s="126">
        <v>650</v>
      </c>
      <c r="C255" s="127">
        <v>6</v>
      </c>
      <c r="D255" s="127"/>
      <c r="E255" s="128"/>
      <c r="F255" s="129"/>
      <c r="G255" s="168">
        <f t="shared" ref="G255:I262" si="88">G256</f>
        <v>8</v>
      </c>
      <c r="H255" s="168">
        <f t="shared" si="88"/>
        <v>0</v>
      </c>
      <c r="I255" s="130">
        <f t="shared" si="88"/>
        <v>8</v>
      </c>
    </row>
    <row r="256" spans="1:14" x14ac:dyDescent="0.2">
      <c r="A256" s="73" t="s">
        <v>126</v>
      </c>
      <c r="B256" s="113">
        <v>650</v>
      </c>
      <c r="C256" s="114">
        <v>6</v>
      </c>
      <c r="D256" s="114">
        <v>5</v>
      </c>
      <c r="E256" s="71"/>
      <c r="F256" s="72"/>
      <c r="G256" s="169">
        <f t="shared" si="88"/>
        <v>8</v>
      </c>
      <c r="H256" s="169">
        <f t="shared" si="88"/>
        <v>0</v>
      </c>
      <c r="I256" s="62">
        <f t="shared" si="88"/>
        <v>8</v>
      </c>
    </row>
    <row r="257" spans="1:9" ht="22.5" x14ac:dyDescent="0.2">
      <c r="A257" s="122" t="s">
        <v>278</v>
      </c>
      <c r="B257" s="100">
        <v>650</v>
      </c>
      <c r="C257" s="101">
        <v>6</v>
      </c>
      <c r="D257" s="101">
        <v>5</v>
      </c>
      <c r="E257" s="102" t="s">
        <v>124</v>
      </c>
      <c r="F257" s="103"/>
      <c r="G257" s="170">
        <f>G258</f>
        <v>8</v>
      </c>
      <c r="H257" s="170">
        <f t="shared" si="88"/>
        <v>0</v>
      </c>
      <c r="I257" s="123">
        <f t="shared" si="88"/>
        <v>8</v>
      </c>
    </row>
    <row r="258" spans="1:9" x14ac:dyDescent="0.2">
      <c r="A258" s="52" t="s">
        <v>214</v>
      </c>
      <c r="B258" s="100">
        <v>650</v>
      </c>
      <c r="C258" s="101">
        <v>6</v>
      </c>
      <c r="D258" s="101">
        <v>5</v>
      </c>
      <c r="E258" s="102" t="s">
        <v>235</v>
      </c>
      <c r="F258" s="103"/>
      <c r="G258" s="170">
        <f>G259</f>
        <v>8</v>
      </c>
      <c r="H258" s="170">
        <f t="shared" si="88"/>
        <v>0</v>
      </c>
      <c r="I258" s="123">
        <f t="shared" si="88"/>
        <v>8</v>
      </c>
    </row>
    <row r="259" spans="1:9" ht="33.75" x14ac:dyDescent="0.2">
      <c r="A259" s="51" t="s">
        <v>244</v>
      </c>
      <c r="B259" s="45" t="s">
        <v>135</v>
      </c>
      <c r="C259" s="46">
        <v>6</v>
      </c>
      <c r="D259" s="46">
        <v>5</v>
      </c>
      <c r="E259" s="47" t="s">
        <v>236</v>
      </c>
      <c r="F259" s="48"/>
      <c r="G259" s="171">
        <f t="shared" si="88"/>
        <v>8</v>
      </c>
      <c r="H259" s="171">
        <f t="shared" si="88"/>
        <v>0</v>
      </c>
      <c r="I259" s="49">
        <f t="shared" si="88"/>
        <v>8</v>
      </c>
    </row>
    <row r="260" spans="1:9" x14ac:dyDescent="0.2">
      <c r="A260" s="52" t="s">
        <v>155</v>
      </c>
      <c r="B260" s="45">
        <v>650</v>
      </c>
      <c r="C260" s="46">
        <v>6</v>
      </c>
      <c r="D260" s="46">
        <v>5</v>
      </c>
      <c r="E260" s="47" t="s">
        <v>237</v>
      </c>
      <c r="F260" s="48"/>
      <c r="G260" s="171">
        <f t="shared" si="88"/>
        <v>8</v>
      </c>
      <c r="H260" s="171">
        <f t="shared" si="88"/>
        <v>0</v>
      </c>
      <c r="I260" s="49">
        <f t="shared" si="88"/>
        <v>8</v>
      </c>
    </row>
    <row r="261" spans="1:9" ht="22.5" x14ac:dyDescent="0.2">
      <c r="A261" s="44" t="s">
        <v>71</v>
      </c>
      <c r="B261" s="45">
        <v>650</v>
      </c>
      <c r="C261" s="46">
        <v>6</v>
      </c>
      <c r="D261" s="46">
        <v>5</v>
      </c>
      <c r="E261" s="47" t="s">
        <v>237</v>
      </c>
      <c r="F261" s="48">
        <v>200</v>
      </c>
      <c r="G261" s="171">
        <f t="shared" si="88"/>
        <v>8</v>
      </c>
      <c r="H261" s="171">
        <f t="shared" si="88"/>
        <v>0</v>
      </c>
      <c r="I261" s="49">
        <f t="shared" si="88"/>
        <v>8</v>
      </c>
    </row>
    <row r="262" spans="1:9" ht="22.5" x14ac:dyDescent="0.2">
      <c r="A262" s="44" t="s">
        <v>44</v>
      </c>
      <c r="B262" s="45">
        <v>650</v>
      </c>
      <c r="C262" s="46">
        <v>6</v>
      </c>
      <c r="D262" s="46">
        <v>5</v>
      </c>
      <c r="E262" s="47" t="s">
        <v>237</v>
      </c>
      <c r="F262" s="48">
        <v>240</v>
      </c>
      <c r="G262" s="171">
        <f t="shared" si="88"/>
        <v>8</v>
      </c>
      <c r="H262" s="171">
        <f t="shared" si="88"/>
        <v>0</v>
      </c>
      <c r="I262" s="49">
        <f t="shared" si="88"/>
        <v>8</v>
      </c>
    </row>
    <row r="263" spans="1:9" ht="22.5" x14ac:dyDescent="0.2">
      <c r="A263" s="44" t="s">
        <v>36</v>
      </c>
      <c r="B263" s="45">
        <v>650</v>
      </c>
      <c r="C263" s="46">
        <v>6</v>
      </c>
      <c r="D263" s="46">
        <v>5</v>
      </c>
      <c r="E263" s="47" t="s">
        <v>237</v>
      </c>
      <c r="F263" s="48">
        <v>244</v>
      </c>
      <c r="G263" s="175">
        <v>8</v>
      </c>
      <c r="H263" s="175">
        <v>0</v>
      </c>
      <c r="I263" s="86">
        <f>G263+H263</f>
        <v>8</v>
      </c>
    </row>
    <row r="264" spans="1:9" x14ac:dyDescent="0.2">
      <c r="A264" s="125" t="s">
        <v>32</v>
      </c>
      <c r="B264" s="126">
        <v>650</v>
      </c>
      <c r="C264" s="127">
        <v>8</v>
      </c>
      <c r="D264" s="127">
        <v>0</v>
      </c>
      <c r="E264" s="128" t="s">
        <v>42</v>
      </c>
      <c r="F264" s="129"/>
      <c r="G264" s="168">
        <f>G265</f>
        <v>1803.3</v>
      </c>
      <c r="H264" s="168">
        <f t="shared" ref="H264:I265" si="89">H265</f>
        <v>2160</v>
      </c>
      <c r="I264" s="130">
        <f t="shared" si="89"/>
        <v>3963.3</v>
      </c>
    </row>
    <row r="265" spans="1:9" x14ac:dyDescent="0.2">
      <c r="A265" s="70" t="s">
        <v>18</v>
      </c>
      <c r="B265" s="113">
        <v>650</v>
      </c>
      <c r="C265" s="114">
        <v>8</v>
      </c>
      <c r="D265" s="114">
        <v>1</v>
      </c>
      <c r="E265" s="71" t="s">
        <v>42</v>
      </c>
      <c r="F265" s="72"/>
      <c r="G265" s="169">
        <f>G266</f>
        <v>1803.3</v>
      </c>
      <c r="H265" s="169">
        <f t="shared" si="89"/>
        <v>2160</v>
      </c>
      <c r="I265" s="62">
        <f t="shared" si="89"/>
        <v>3963.3</v>
      </c>
    </row>
    <row r="266" spans="1:9" ht="33.75" x14ac:dyDescent="0.2">
      <c r="A266" s="138" t="s">
        <v>279</v>
      </c>
      <c r="B266" s="100">
        <v>650</v>
      </c>
      <c r="C266" s="101">
        <v>8</v>
      </c>
      <c r="D266" s="101">
        <v>1</v>
      </c>
      <c r="E266" s="102" t="s">
        <v>118</v>
      </c>
      <c r="F266" s="103"/>
      <c r="G266" s="170">
        <f>G267+G277</f>
        <v>1803.3</v>
      </c>
      <c r="H266" s="170">
        <f t="shared" ref="H266:I266" si="90">H267+H277</f>
        <v>2160</v>
      </c>
      <c r="I266" s="123">
        <f t="shared" si="90"/>
        <v>3963.3</v>
      </c>
    </row>
    <row r="267" spans="1:9" ht="33.75" x14ac:dyDescent="0.2">
      <c r="A267" s="143" t="s">
        <v>175</v>
      </c>
      <c r="B267" s="106">
        <v>650</v>
      </c>
      <c r="C267" s="107">
        <v>8</v>
      </c>
      <c r="D267" s="107">
        <v>1</v>
      </c>
      <c r="E267" s="108" t="s">
        <v>119</v>
      </c>
      <c r="F267" s="109" t="s">
        <v>42</v>
      </c>
      <c r="G267" s="183">
        <f>G268</f>
        <v>30</v>
      </c>
      <c r="H267" s="183">
        <f t="shared" ref="H267:I267" si="91">H268</f>
        <v>0</v>
      </c>
      <c r="I267" s="144">
        <f t="shared" si="91"/>
        <v>30</v>
      </c>
    </row>
    <row r="268" spans="1:9" ht="26.25" customHeight="1" x14ac:dyDescent="0.2">
      <c r="A268" s="52" t="s">
        <v>176</v>
      </c>
      <c r="B268" s="45">
        <v>650</v>
      </c>
      <c r="C268" s="46">
        <v>8</v>
      </c>
      <c r="D268" s="46">
        <v>1</v>
      </c>
      <c r="E268" s="47" t="s">
        <v>120</v>
      </c>
      <c r="F268" s="48"/>
      <c r="G268" s="171">
        <f>G269+G273</f>
        <v>30</v>
      </c>
      <c r="H268" s="171">
        <f t="shared" ref="H268:I268" si="92">H269+H273</f>
        <v>0</v>
      </c>
      <c r="I268" s="49">
        <f t="shared" si="92"/>
        <v>30</v>
      </c>
    </row>
    <row r="269" spans="1:9" ht="26.25" customHeight="1" x14ac:dyDescent="0.2">
      <c r="A269" s="44" t="s">
        <v>127</v>
      </c>
      <c r="B269" s="45">
        <v>650</v>
      </c>
      <c r="C269" s="46">
        <v>8</v>
      </c>
      <c r="D269" s="46">
        <v>1</v>
      </c>
      <c r="E269" s="59" t="s">
        <v>128</v>
      </c>
      <c r="F269" s="48"/>
      <c r="G269" s="177">
        <f>G270</f>
        <v>28.5</v>
      </c>
      <c r="H269" s="177">
        <f t="shared" ref="H269:I271" si="93">H270</f>
        <v>0</v>
      </c>
      <c r="I269" s="53">
        <f t="shared" si="93"/>
        <v>28.5</v>
      </c>
    </row>
    <row r="270" spans="1:9" ht="26.25" customHeight="1" x14ac:dyDescent="0.2">
      <c r="A270" s="44" t="s">
        <v>71</v>
      </c>
      <c r="B270" s="45">
        <v>650</v>
      </c>
      <c r="C270" s="46">
        <v>8</v>
      </c>
      <c r="D270" s="46">
        <v>1</v>
      </c>
      <c r="E270" s="59" t="s">
        <v>128</v>
      </c>
      <c r="F270" s="48">
        <v>200</v>
      </c>
      <c r="G270" s="177">
        <f>G271</f>
        <v>28.5</v>
      </c>
      <c r="H270" s="177">
        <f t="shared" si="93"/>
        <v>0</v>
      </c>
      <c r="I270" s="53">
        <f t="shared" si="93"/>
        <v>28.5</v>
      </c>
    </row>
    <row r="271" spans="1:9" ht="26.25" customHeight="1" x14ac:dyDescent="0.2">
      <c r="A271" s="44" t="s">
        <v>44</v>
      </c>
      <c r="B271" s="45">
        <v>650</v>
      </c>
      <c r="C271" s="46">
        <v>8</v>
      </c>
      <c r="D271" s="46">
        <v>1</v>
      </c>
      <c r="E271" s="59" t="s">
        <v>128</v>
      </c>
      <c r="F271" s="48">
        <v>240</v>
      </c>
      <c r="G271" s="177">
        <f>G272</f>
        <v>28.5</v>
      </c>
      <c r="H271" s="177">
        <f t="shared" si="93"/>
        <v>0</v>
      </c>
      <c r="I271" s="53">
        <f t="shared" si="93"/>
        <v>28.5</v>
      </c>
    </row>
    <row r="272" spans="1:9" ht="26.25" customHeight="1" x14ac:dyDescent="0.2">
      <c r="A272" s="44" t="s">
        <v>36</v>
      </c>
      <c r="B272" s="45">
        <v>650</v>
      </c>
      <c r="C272" s="46">
        <v>8</v>
      </c>
      <c r="D272" s="46">
        <v>1</v>
      </c>
      <c r="E272" s="59" t="s">
        <v>128</v>
      </c>
      <c r="F272" s="48">
        <v>244</v>
      </c>
      <c r="G272" s="178">
        <v>28.5</v>
      </c>
      <c r="H272" s="178">
        <v>0</v>
      </c>
      <c r="I272" s="87">
        <f>G272+H272</f>
        <v>28.5</v>
      </c>
    </row>
    <row r="273" spans="1:9" ht="31.5" customHeight="1" x14ac:dyDescent="0.2">
      <c r="A273" s="44" t="s">
        <v>292</v>
      </c>
      <c r="B273" s="45">
        <v>650</v>
      </c>
      <c r="C273" s="46">
        <v>8</v>
      </c>
      <c r="D273" s="46">
        <v>1</v>
      </c>
      <c r="E273" s="59" t="s">
        <v>129</v>
      </c>
      <c r="F273" s="48"/>
      <c r="G273" s="171">
        <f>G274</f>
        <v>1.5</v>
      </c>
      <c r="H273" s="171">
        <f t="shared" ref="H273:I275" si="94">H274</f>
        <v>0</v>
      </c>
      <c r="I273" s="49">
        <f t="shared" si="94"/>
        <v>1.5</v>
      </c>
    </row>
    <row r="274" spans="1:9" ht="26.25" customHeight="1" x14ac:dyDescent="0.2">
      <c r="A274" s="44" t="s">
        <v>71</v>
      </c>
      <c r="B274" s="45">
        <v>650</v>
      </c>
      <c r="C274" s="46">
        <v>8</v>
      </c>
      <c r="D274" s="46">
        <v>1</v>
      </c>
      <c r="E274" s="59" t="s">
        <v>129</v>
      </c>
      <c r="F274" s="48">
        <v>200</v>
      </c>
      <c r="G274" s="177">
        <f>G275</f>
        <v>1.5</v>
      </c>
      <c r="H274" s="177">
        <f t="shared" si="94"/>
        <v>0</v>
      </c>
      <c r="I274" s="53">
        <f t="shared" si="94"/>
        <v>1.5</v>
      </c>
    </row>
    <row r="275" spans="1:9" ht="26.25" customHeight="1" x14ac:dyDescent="0.2">
      <c r="A275" s="44" t="s">
        <v>44</v>
      </c>
      <c r="B275" s="45">
        <v>650</v>
      </c>
      <c r="C275" s="46">
        <v>8</v>
      </c>
      <c r="D275" s="46">
        <v>1</v>
      </c>
      <c r="E275" s="59" t="s">
        <v>129</v>
      </c>
      <c r="F275" s="48">
        <v>240</v>
      </c>
      <c r="G275" s="177">
        <f>G276</f>
        <v>1.5</v>
      </c>
      <c r="H275" s="177">
        <f t="shared" si="94"/>
        <v>0</v>
      </c>
      <c r="I275" s="53">
        <f t="shared" si="94"/>
        <v>1.5</v>
      </c>
    </row>
    <row r="276" spans="1:9" ht="30" customHeight="1" x14ac:dyDescent="0.2">
      <c r="A276" s="44" t="s">
        <v>36</v>
      </c>
      <c r="B276" s="45">
        <v>650</v>
      </c>
      <c r="C276" s="46">
        <v>8</v>
      </c>
      <c r="D276" s="46">
        <v>1</v>
      </c>
      <c r="E276" s="59" t="s">
        <v>129</v>
      </c>
      <c r="F276" s="48">
        <v>244</v>
      </c>
      <c r="G276" s="178">
        <v>1.5</v>
      </c>
      <c r="H276" s="178">
        <v>0</v>
      </c>
      <c r="I276" s="87">
        <f>G276+H276</f>
        <v>1.5</v>
      </c>
    </row>
    <row r="277" spans="1:9" ht="30" customHeight="1" x14ac:dyDescent="0.2">
      <c r="A277" s="105" t="s">
        <v>214</v>
      </c>
      <c r="B277" s="106">
        <v>650</v>
      </c>
      <c r="C277" s="107">
        <v>8</v>
      </c>
      <c r="D277" s="107">
        <v>1</v>
      </c>
      <c r="E277" s="145">
        <v>7840000000</v>
      </c>
      <c r="F277" s="109"/>
      <c r="G277" s="184">
        <f>G278+G288</f>
        <v>1773.3</v>
      </c>
      <c r="H277" s="184">
        <f t="shared" ref="H277:I277" si="95">H278+H288</f>
        <v>2160</v>
      </c>
      <c r="I277" s="110">
        <f t="shared" si="95"/>
        <v>3933.3</v>
      </c>
    </row>
    <row r="278" spans="1:9" ht="30" customHeight="1" x14ac:dyDescent="0.2">
      <c r="A278" s="44" t="s">
        <v>177</v>
      </c>
      <c r="B278" s="45">
        <v>650</v>
      </c>
      <c r="C278" s="46">
        <v>8</v>
      </c>
      <c r="D278" s="46">
        <v>1</v>
      </c>
      <c r="E278" s="59">
        <v>7841100000</v>
      </c>
      <c r="F278" s="48"/>
      <c r="G278" s="178">
        <f>G279+G284</f>
        <v>1623.3</v>
      </c>
      <c r="H278" s="178">
        <f t="shared" ref="H278:I278" si="96">H279+H284</f>
        <v>10</v>
      </c>
      <c r="I278" s="87">
        <f t="shared" si="96"/>
        <v>1633.3</v>
      </c>
    </row>
    <row r="279" spans="1:9" ht="55.5" customHeight="1" x14ac:dyDescent="0.2">
      <c r="A279" s="44" t="s">
        <v>46</v>
      </c>
      <c r="B279" s="45">
        <v>650</v>
      </c>
      <c r="C279" s="46">
        <v>8</v>
      </c>
      <c r="D279" s="46">
        <v>1</v>
      </c>
      <c r="E279" s="47" t="s">
        <v>178</v>
      </c>
      <c r="F279" s="48" t="s">
        <v>47</v>
      </c>
      <c r="G279" s="177">
        <f>G280</f>
        <v>1217</v>
      </c>
      <c r="H279" s="177">
        <f t="shared" ref="H279:I279" si="97">H280</f>
        <v>0</v>
      </c>
      <c r="I279" s="53">
        <f t="shared" si="97"/>
        <v>1217</v>
      </c>
    </row>
    <row r="280" spans="1:9" x14ac:dyDescent="0.2">
      <c r="A280" s="44" t="s">
        <v>48</v>
      </c>
      <c r="B280" s="45">
        <v>650</v>
      </c>
      <c r="C280" s="46">
        <v>8</v>
      </c>
      <c r="D280" s="46">
        <v>1</v>
      </c>
      <c r="E280" s="47" t="s">
        <v>178</v>
      </c>
      <c r="F280" s="48" t="s">
        <v>49</v>
      </c>
      <c r="G280" s="177">
        <f>G281+G283+G282</f>
        <v>1217</v>
      </c>
      <c r="H280" s="177">
        <f t="shared" ref="H280:I280" si="98">H281+H283+H282</f>
        <v>0</v>
      </c>
      <c r="I280" s="53">
        <f t="shared" si="98"/>
        <v>1217</v>
      </c>
    </row>
    <row r="281" spans="1:9" x14ac:dyDescent="0.2">
      <c r="A281" s="44" t="s">
        <v>66</v>
      </c>
      <c r="B281" s="45">
        <v>650</v>
      </c>
      <c r="C281" s="46">
        <v>8</v>
      </c>
      <c r="D281" s="46">
        <v>1</v>
      </c>
      <c r="E281" s="47" t="s">
        <v>178</v>
      </c>
      <c r="F281" s="48">
        <v>111</v>
      </c>
      <c r="G281" s="175">
        <v>873.3</v>
      </c>
      <c r="H281" s="175">
        <v>0</v>
      </c>
      <c r="I281" s="86">
        <f>G281+H281</f>
        <v>873.3</v>
      </c>
    </row>
    <row r="282" spans="1:9" ht="22.5" x14ac:dyDescent="0.2">
      <c r="A282" s="44" t="s">
        <v>38</v>
      </c>
      <c r="B282" s="45">
        <v>650</v>
      </c>
      <c r="C282" s="46">
        <v>8</v>
      </c>
      <c r="D282" s="46">
        <v>1</v>
      </c>
      <c r="E282" s="47" t="s">
        <v>178</v>
      </c>
      <c r="F282" s="48">
        <v>112</v>
      </c>
      <c r="G282" s="175">
        <v>80</v>
      </c>
      <c r="H282" s="175">
        <v>0</v>
      </c>
      <c r="I282" s="86">
        <f>G282+H282</f>
        <v>80</v>
      </c>
    </row>
    <row r="283" spans="1:9" ht="33.75" x14ac:dyDescent="0.2">
      <c r="A283" s="44" t="s">
        <v>67</v>
      </c>
      <c r="B283" s="45">
        <v>650</v>
      </c>
      <c r="C283" s="46">
        <v>8</v>
      </c>
      <c r="D283" s="46">
        <v>1</v>
      </c>
      <c r="E283" s="47" t="s">
        <v>178</v>
      </c>
      <c r="F283" s="48">
        <v>119</v>
      </c>
      <c r="G283" s="175">
        <v>263.7</v>
      </c>
      <c r="H283" s="175">
        <v>0</v>
      </c>
      <c r="I283" s="86">
        <f>G283+H283</f>
        <v>263.7</v>
      </c>
    </row>
    <row r="284" spans="1:9" ht="22.5" x14ac:dyDescent="0.2">
      <c r="A284" s="44" t="s">
        <v>71</v>
      </c>
      <c r="B284" s="45">
        <v>650</v>
      </c>
      <c r="C284" s="46">
        <v>8</v>
      </c>
      <c r="D284" s="46">
        <v>1</v>
      </c>
      <c r="E284" s="47" t="s">
        <v>178</v>
      </c>
      <c r="F284" s="48" t="s">
        <v>43</v>
      </c>
      <c r="G284" s="171">
        <f>G285</f>
        <v>406.3</v>
      </c>
      <c r="H284" s="171">
        <f t="shared" ref="H284:I284" si="99">H285</f>
        <v>10</v>
      </c>
      <c r="I284" s="49">
        <f t="shared" si="99"/>
        <v>416.3</v>
      </c>
    </row>
    <row r="285" spans="1:9" ht="22.5" x14ac:dyDescent="0.2">
      <c r="A285" s="44" t="s">
        <v>44</v>
      </c>
      <c r="B285" s="45">
        <v>650</v>
      </c>
      <c r="C285" s="46">
        <v>8</v>
      </c>
      <c r="D285" s="46">
        <v>1</v>
      </c>
      <c r="E285" s="47" t="s">
        <v>178</v>
      </c>
      <c r="F285" s="48" t="s">
        <v>45</v>
      </c>
      <c r="G285" s="171">
        <f>G286+G287</f>
        <v>406.3</v>
      </c>
      <c r="H285" s="171">
        <f t="shared" ref="H285:I285" si="100">H286+H287</f>
        <v>10</v>
      </c>
      <c r="I285" s="49">
        <f t="shared" si="100"/>
        <v>416.3</v>
      </c>
    </row>
    <row r="286" spans="1:9" ht="22.5" x14ac:dyDescent="0.2">
      <c r="A286" s="44" t="s">
        <v>36</v>
      </c>
      <c r="B286" s="45">
        <v>650</v>
      </c>
      <c r="C286" s="46">
        <v>8</v>
      </c>
      <c r="D286" s="46">
        <v>1</v>
      </c>
      <c r="E286" s="47" t="s">
        <v>178</v>
      </c>
      <c r="F286" s="48">
        <v>244</v>
      </c>
      <c r="G286" s="171">
        <v>337.3</v>
      </c>
      <c r="H286" s="171">
        <v>10</v>
      </c>
      <c r="I286" s="49">
        <f>G286+H286</f>
        <v>347.3</v>
      </c>
    </row>
    <row r="287" spans="1:9" x14ac:dyDescent="0.2">
      <c r="A287" s="44" t="s">
        <v>160</v>
      </c>
      <c r="B287" s="45" t="s">
        <v>135</v>
      </c>
      <c r="C287" s="46">
        <v>8</v>
      </c>
      <c r="D287" s="46">
        <v>1</v>
      </c>
      <c r="E287" s="47" t="s">
        <v>178</v>
      </c>
      <c r="F287" s="81">
        <v>247</v>
      </c>
      <c r="G287" s="178">
        <v>69</v>
      </c>
      <c r="H287" s="178">
        <v>0</v>
      </c>
      <c r="I287" s="49">
        <f>G287+H287</f>
        <v>69</v>
      </c>
    </row>
    <row r="288" spans="1:9" ht="22.5" x14ac:dyDescent="0.2">
      <c r="A288" s="52" t="s">
        <v>180</v>
      </c>
      <c r="B288" s="45">
        <v>650</v>
      </c>
      <c r="C288" s="46">
        <v>8</v>
      </c>
      <c r="D288" s="46">
        <v>1</v>
      </c>
      <c r="E288" s="47" t="s">
        <v>179</v>
      </c>
      <c r="F288" s="48" t="s">
        <v>42</v>
      </c>
      <c r="G288" s="177">
        <f t="shared" ref="G288:I291" si="101">G289</f>
        <v>150</v>
      </c>
      <c r="H288" s="177">
        <f t="shared" si="101"/>
        <v>2150</v>
      </c>
      <c r="I288" s="53">
        <f t="shared" si="101"/>
        <v>2300</v>
      </c>
    </row>
    <row r="289" spans="1:9" ht="22.5" x14ac:dyDescent="0.2">
      <c r="A289" s="44" t="s">
        <v>121</v>
      </c>
      <c r="B289" s="45">
        <v>650</v>
      </c>
      <c r="C289" s="46">
        <v>8</v>
      </c>
      <c r="D289" s="46">
        <v>1</v>
      </c>
      <c r="E289" s="57">
        <v>7841200590</v>
      </c>
      <c r="F289" s="48"/>
      <c r="G289" s="177">
        <f t="shared" si="101"/>
        <v>150</v>
      </c>
      <c r="H289" s="177">
        <f t="shared" si="101"/>
        <v>2150</v>
      </c>
      <c r="I289" s="53">
        <f t="shared" si="101"/>
        <v>2300</v>
      </c>
    </row>
    <row r="290" spans="1:9" ht="22.5" x14ac:dyDescent="0.2">
      <c r="A290" s="44" t="s">
        <v>71</v>
      </c>
      <c r="B290" s="45">
        <v>650</v>
      </c>
      <c r="C290" s="46">
        <v>8</v>
      </c>
      <c r="D290" s="46">
        <v>1</v>
      </c>
      <c r="E290" s="57">
        <v>7841200590</v>
      </c>
      <c r="F290" s="48">
        <v>200</v>
      </c>
      <c r="G290" s="177">
        <f t="shared" si="101"/>
        <v>150</v>
      </c>
      <c r="H290" s="177">
        <f t="shared" si="101"/>
        <v>2150</v>
      </c>
      <c r="I290" s="53">
        <f t="shared" si="101"/>
        <v>2300</v>
      </c>
    </row>
    <row r="291" spans="1:9" ht="22.5" x14ac:dyDescent="0.2">
      <c r="A291" s="44" t="s">
        <v>44</v>
      </c>
      <c r="B291" s="45">
        <v>650</v>
      </c>
      <c r="C291" s="46">
        <v>8</v>
      </c>
      <c r="D291" s="46">
        <v>1</v>
      </c>
      <c r="E291" s="57">
        <v>7841200590</v>
      </c>
      <c r="F291" s="48">
        <v>240</v>
      </c>
      <c r="G291" s="177">
        <f t="shared" si="101"/>
        <v>150</v>
      </c>
      <c r="H291" s="177">
        <f t="shared" si="101"/>
        <v>2150</v>
      </c>
      <c r="I291" s="53">
        <f t="shared" si="101"/>
        <v>2300</v>
      </c>
    </row>
    <row r="292" spans="1:9" ht="22.5" x14ac:dyDescent="0.2">
      <c r="A292" s="44" t="s">
        <v>36</v>
      </c>
      <c r="B292" s="45">
        <v>650</v>
      </c>
      <c r="C292" s="46">
        <v>8</v>
      </c>
      <c r="D292" s="46">
        <v>1</v>
      </c>
      <c r="E292" s="57">
        <v>7841200590</v>
      </c>
      <c r="F292" s="48">
        <v>244</v>
      </c>
      <c r="G292" s="178">
        <v>150</v>
      </c>
      <c r="H292" s="178">
        <v>2150</v>
      </c>
      <c r="I292" s="87">
        <f>G292+H292</f>
        <v>2300</v>
      </c>
    </row>
    <row r="293" spans="1:9" x14ac:dyDescent="0.2">
      <c r="A293" s="125" t="s">
        <v>33</v>
      </c>
      <c r="B293" s="126">
        <v>650</v>
      </c>
      <c r="C293" s="127">
        <v>11</v>
      </c>
      <c r="D293" s="127">
        <v>0</v>
      </c>
      <c r="E293" s="128" t="s">
        <v>42</v>
      </c>
      <c r="F293" s="129" t="s">
        <v>42</v>
      </c>
      <c r="G293" s="168">
        <f t="shared" ref="G293:I297" si="102">G294</f>
        <v>10745</v>
      </c>
      <c r="H293" s="168">
        <f t="shared" si="102"/>
        <v>101</v>
      </c>
      <c r="I293" s="130">
        <f t="shared" si="102"/>
        <v>10846</v>
      </c>
    </row>
    <row r="294" spans="1:9" x14ac:dyDescent="0.2">
      <c r="A294" s="70" t="s">
        <v>19</v>
      </c>
      <c r="B294" s="113">
        <v>650</v>
      </c>
      <c r="C294" s="114">
        <v>11</v>
      </c>
      <c r="D294" s="114">
        <v>1</v>
      </c>
      <c r="E294" s="71" t="s">
        <v>42</v>
      </c>
      <c r="F294" s="72" t="s">
        <v>42</v>
      </c>
      <c r="G294" s="169">
        <f t="shared" si="102"/>
        <v>10745</v>
      </c>
      <c r="H294" s="169">
        <f t="shared" si="102"/>
        <v>101</v>
      </c>
      <c r="I294" s="62">
        <f t="shared" si="102"/>
        <v>10846</v>
      </c>
    </row>
    <row r="295" spans="1:9" ht="33.75" x14ac:dyDescent="0.2">
      <c r="A295" s="138" t="s">
        <v>279</v>
      </c>
      <c r="B295" s="100">
        <v>650</v>
      </c>
      <c r="C295" s="101">
        <v>11</v>
      </c>
      <c r="D295" s="101">
        <v>1</v>
      </c>
      <c r="E295" s="102" t="s">
        <v>118</v>
      </c>
      <c r="F295" s="103" t="s">
        <v>42</v>
      </c>
      <c r="G295" s="170">
        <f t="shared" si="102"/>
        <v>10745</v>
      </c>
      <c r="H295" s="170">
        <f t="shared" si="102"/>
        <v>101</v>
      </c>
      <c r="I295" s="123">
        <f t="shared" si="102"/>
        <v>10846</v>
      </c>
    </row>
    <row r="296" spans="1:9" x14ac:dyDescent="0.2">
      <c r="A296" s="105" t="s">
        <v>214</v>
      </c>
      <c r="B296" s="45">
        <v>650</v>
      </c>
      <c r="C296" s="46">
        <v>11</v>
      </c>
      <c r="D296" s="46">
        <v>1</v>
      </c>
      <c r="E296" s="47" t="s">
        <v>181</v>
      </c>
      <c r="F296" s="48" t="s">
        <v>42</v>
      </c>
      <c r="G296" s="171">
        <f t="shared" si="102"/>
        <v>10745</v>
      </c>
      <c r="H296" s="171">
        <f t="shared" si="102"/>
        <v>101</v>
      </c>
      <c r="I296" s="49">
        <f t="shared" si="102"/>
        <v>10846</v>
      </c>
    </row>
    <row r="297" spans="1:9" ht="33.75" x14ac:dyDescent="0.2">
      <c r="A297" s="52" t="s">
        <v>182</v>
      </c>
      <c r="B297" s="45">
        <v>650</v>
      </c>
      <c r="C297" s="46">
        <v>11</v>
      </c>
      <c r="D297" s="46">
        <v>1</v>
      </c>
      <c r="E297" s="47" t="s">
        <v>183</v>
      </c>
      <c r="F297" s="48"/>
      <c r="G297" s="171">
        <f t="shared" si="102"/>
        <v>10745</v>
      </c>
      <c r="H297" s="171">
        <f t="shared" si="102"/>
        <v>101</v>
      </c>
      <c r="I297" s="49">
        <f t="shared" si="102"/>
        <v>10846</v>
      </c>
    </row>
    <row r="298" spans="1:9" ht="22.5" x14ac:dyDescent="0.2">
      <c r="A298" s="52" t="s">
        <v>121</v>
      </c>
      <c r="B298" s="45">
        <v>650</v>
      </c>
      <c r="C298" s="46">
        <v>11</v>
      </c>
      <c r="D298" s="46">
        <v>1</v>
      </c>
      <c r="E298" s="47" t="s">
        <v>184</v>
      </c>
      <c r="F298" s="48" t="s">
        <v>42</v>
      </c>
      <c r="G298" s="171">
        <f>G299+G304+G308</f>
        <v>10745</v>
      </c>
      <c r="H298" s="171">
        <f t="shared" ref="H298:I298" si="103">H299+H304+H308</f>
        <v>101</v>
      </c>
      <c r="I298" s="49">
        <f t="shared" si="103"/>
        <v>10846</v>
      </c>
    </row>
    <row r="299" spans="1:9" ht="45" x14ac:dyDescent="0.2">
      <c r="A299" s="44" t="s">
        <v>46</v>
      </c>
      <c r="B299" s="45">
        <v>650</v>
      </c>
      <c r="C299" s="46">
        <v>11</v>
      </c>
      <c r="D299" s="46">
        <v>1</v>
      </c>
      <c r="E299" s="47" t="s">
        <v>184</v>
      </c>
      <c r="F299" s="48" t="s">
        <v>47</v>
      </c>
      <c r="G299" s="171">
        <f>G300</f>
        <v>9498</v>
      </c>
      <c r="H299" s="171">
        <f t="shared" ref="H299:I299" si="104">H300</f>
        <v>0</v>
      </c>
      <c r="I299" s="49">
        <f t="shared" si="104"/>
        <v>9498</v>
      </c>
    </row>
    <row r="300" spans="1:9" x14ac:dyDescent="0.2">
      <c r="A300" s="44" t="s">
        <v>48</v>
      </c>
      <c r="B300" s="45">
        <v>650</v>
      </c>
      <c r="C300" s="46">
        <v>11</v>
      </c>
      <c r="D300" s="46">
        <v>1</v>
      </c>
      <c r="E300" s="47" t="s">
        <v>184</v>
      </c>
      <c r="F300" s="48" t="s">
        <v>49</v>
      </c>
      <c r="G300" s="177">
        <f>G301+G302+G303</f>
        <v>9498</v>
      </c>
      <c r="H300" s="177">
        <f t="shared" ref="H300:I300" si="105">H301+H302+H303</f>
        <v>0</v>
      </c>
      <c r="I300" s="53">
        <f t="shared" si="105"/>
        <v>9498</v>
      </c>
    </row>
    <row r="301" spans="1:9" x14ac:dyDescent="0.2">
      <c r="A301" s="44" t="s">
        <v>66</v>
      </c>
      <c r="B301" s="45">
        <v>650</v>
      </c>
      <c r="C301" s="46">
        <v>11</v>
      </c>
      <c r="D301" s="46">
        <v>1</v>
      </c>
      <c r="E301" s="47" t="s">
        <v>184</v>
      </c>
      <c r="F301" s="48">
        <v>111</v>
      </c>
      <c r="G301" s="175">
        <v>7103</v>
      </c>
      <c r="H301" s="175">
        <v>0</v>
      </c>
      <c r="I301" s="86">
        <f>G301+H301</f>
        <v>7103</v>
      </c>
    </row>
    <row r="302" spans="1:9" ht="22.5" x14ac:dyDescent="0.2">
      <c r="A302" s="44" t="s">
        <v>38</v>
      </c>
      <c r="B302" s="45">
        <v>650</v>
      </c>
      <c r="C302" s="46">
        <v>11</v>
      </c>
      <c r="D302" s="46">
        <v>1</v>
      </c>
      <c r="E302" s="47" t="s">
        <v>184</v>
      </c>
      <c r="F302" s="48">
        <v>112</v>
      </c>
      <c r="G302" s="175">
        <v>250</v>
      </c>
      <c r="H302" s="175">
        <v>0</v>
      </c>
      <c r="I302" s="86">
        <f t="shared" ref="I302:I303" si="106">G302+H302</f>
        <v>250</v>
      </c>
    </row>
    <row r="303" spans="1:9" ht="33.75" x14ac:dyDescent="0.2">
      <c r="A303" s="44" t="s">
        <v>67</v>
      </c>
      <c r="B303" s="45">
        <v>650</v>
      </c>
      <c r="C303" s="46">
        <v>11</v>
      </c>
      <c r="D303" s="46">
        <v>1</v>
      </c>
      <c r="E303" s="47" t="s">
        <v>184</v>
      </c>
      <c r="F303" s="48">
        <v>119</v>
      </c>
      <c r="G303" s="175">
        <v>2145</v>
      </c>
      <c r="H303" s="175">
        <v>0</v>
      </c>
      <c r="I303" s="86">
        <f t="shared" si="106"/>
        <v>2145</v>
      </c>
    </row>
    <row r="304" spans="1:9" ht="22.5" x14ac:dyDescent="0.2">
      <c r="A304" s="44" t="s">
        <v>71</v>
      </c>
      <c r="B304" s="45">
        <v>650</v>
      </c>
      <c r="C304" s="46">
        <v>11</v>
      </c>
      <c r="D304" s="46">
        <v>1</v>
      </c>
      <c r="E304" s="47" t="s">
        <v>184</v>
      </c>
      <c r="F304" s="48" t="s">
        <v>43</v>
      </c>
      <c r="G304" s="177">
        <f>G305</f>
        <v>1247</v>
      </c>
      <c r="H304" s="177">
        <f t="shared" ref="H304:I304" si="107">H305</f>
        <v>100</v>
      </c>
      <c r="I304" s="53">
        <f t="shared" si="107"/>
        <v>1347</v>
      </c>
    </row>
    <row r="305" spans="1:9" ht="22.5" x14ac:dyDescent="0.2">
      <c r="A305" s="44" t="s">
        <v>44</v>
      </c>
      <c r="B305" s="45">
        <v>650</v>
      </c>
      <c r="C305" s="46">
        <v>11</v>
      </c>
      <c r="D305" s="46">
        <v>1</v>
      </c>
      <c r="E305" s="47" t="s">
        <v>184</v>
      </c>
      <c r="F305" s="48" t="s">
        <v>45</v>
      </c>
      <c r="G305" s="177">
        <f>G306+G307</f>
        <v>1247</v>
      </c>
      <c r="H305" s="177">
        <f t="shared" ref="H305:I305" si="108">H306+H307</f>
        <v>100</v>
      </c>
      <c r="I305" s="53">
        <f t="shared" si="108"/>
        <v>1347</v>
      </c>
    </row>
    <row r="306" spans="1:9" ht="22.5" x14ac:dyDescent="0.2">
      <c r="A306" s="44" t="s">
        <v>36</v>
      </c>
      <c r="B306" s="45">
        <v>650</v>
      </c>
      <c r="C306" s="46">
        <v>11</v>
      </c>
      <c r="D306" s="46">
        <v>1</v>
      </c>
      <c r="E306" s="47" t="s">
        <v>184</v>
      </c>
      <c r="F306" s="48">
        <v>244</v>
      </c>
      <c r="G306" s="178">
        <v>689</v>
      </c>
      <c r="H306" s="178">
        <v>100</v>
      </c>
      <c r="I306" s="87">
        <f>G306+H306</f>
        <v>789</v>
      </c>
    </row>
    <row r="307" spans="1:9" x14ac:dyDescent="0.2">
      <c r="A307" s="44" t="s">
        <v>160</v>
      </c>
      <c r="B307" s="45">
        <v>650</v>
      </c>
      <c r="C307" s="46">
        <v>11</v>
      </c>
      <c r="D307" s="46">
        <v>1</v>
      </c>
      <c r="E307" s="47" t="s">
        <v>184</v>
      </c>
      <c r="F307" s="48">
        <v>247</v>
      </c>
      <c r="G307" s="178">
        <v>558</v>
      </c>
      <c r="H307" s="178">
        <v>0</v>
      </c>
      <c r="I307" s="87">
        <f>G307+H307</f>
        <v>558</v>
      </c>
    </row>
    <row r="308" spans="1:9" x14ac:dyDescent="0.2">
      <c r="A308" s="44" t="s">
        <v>52</v>
      </c>
      <c r="B308" s="45">
        <v>650</v>
      </c>
      <c r="C308" s="46">
        <v>11</v>
      </c>
      <c r="D308" s="46">
        <v>1</v>
      </c>
      <c r="E308" s="47" t="s">
        <v>184</v>
      </c>
      <c r="F308" s="48" t="s">
        <v>53</v>
      </c>
      <c r="G308" s="177">
        <f>G309</f>
        <v>0</v>
      </c>
      <c r="H308" s="177">
        <f t="shared" ref="H308:I309" si="109">H309</f>
        <v>1</v>
      </c>
      <c r="I308" s="53">
        <f t="shared" si="109"/>
        <v>1</v>
      </c>
    </row>
    <row r="309" spans="1:9" x14ac:dyDescent="0.2">
      <c r="A309" s="44" t="s">
        <v>54</v>
      </c>
      <c r="B309" s="45">
        <v>650</v>
      </c>
      <c r="C309" s="46">
        <v>11</v>
      </c>
      <c r="D309" s="46">
        <v>1</v>
      </c>
      <c r="E309" s="47" t="s">
        <v>184</v>
      </c>
      <c r="F309" s="48" t="s">
        <v>55</v>
      </c>
      <c r="G309" s="177">
        <f>G310</f>
        <v>0</v>
      </c>
      <c r="H309" s="177">
        <f t="shared" si="109"/>
        <v>1</v>
      </c>
      <c r="I309" s="53">
        <f t="shared" si="109"/>
        <v>1</v>
      </c>
    </row>
    <row r="310" spans="1:9" x14ac:dyDescent="0.2">
      <c r="A310" s="44" t="s">
        <v>153</v>
      </c>
      <c r="B310" s="45">
        <v>650</v>
      </c>
      <c r="C310" s="46">
        <v>11</v>
      </c>
      <c r="D310" s="46">
        <v>1</v>
      </c>
      <c r="E310" s="47" t="s">
        <v>184</v>
      </c>
      <c r="F310" s="48">
        <v>853</v>
      </c>
      <c r="G310" s="178">
        <v>0</v>
      </c>
      <c r="H310" s="178">
        <v>1</v>
      </c>
      <c r="I310" s="87">
        <f>G310+H310</f>
        <v>1</v>
      </c>
    </row>
    <row r="311" spans="1:9" x14ac:dyDescent="0.2">
      <c r="A311" s="135" t="s">
        <v>70</v>
      </c>
      <c r="B311" s="136"/>
      <c r="C311" s="136"/>
      <c r="D311" s="136"/>
      <c r="E311" s="137"/>
      <c r="F311" s="136" t="s">
        <v>73</v>
      </c>
      <c r="G311" s="182">
        <f>G293+G264+G255+G206+G160+G113+G104+G8</f>
        <v>59095.5</v>
      </c>
      <c r="H311" s="182">
        <f>H293+H264+H255+H206+H160+H113+H104+H8</f>
        <v>16345.6</v>
      </c>
      <c r="I311" s="182">
        <f>I293+I264+I255+I206+I160+I113+I104+I8</f>
        <v>75441.099999999991</v>
      </c>
    </row>
    <row r="312" spans="1:9" x14ac:dyDescent="0.2">
      <c r="G312" s="88"/>
    </row>
    <row r="313" spans="1:9" x14ac:dyDescent="0.2">
      <c r="G313" s="88"/>
    </row>
    <row r="315" spans="1:9" x14ac:dyDescent="0.2">
      <c r="G315" s="89"/>
    </row>
    <row r="316" spans="1:9" x14ac:dyDescent="0.2">
      <c r="C316" s="166"/>
    </row>
    <row r="317" spans="1:9" x14ac:dyDescent="0.2">
      <c r="G317" s="89"/>
    </row>
    <row r="322" spans="7:7" x14ac:dyDescent="0.2">
      <c r="G322" s="88"/>
    </row>
  </sheetData>
  <autoFilter ref="A7:G313"/>
  <mergeCells count="11">
    <mergeCell ref="H6:H7"/>
    <mergeCell ref="I6:I7"/>
    <mergeCell ref="E1:I1"/>
    <mergeCell ref="E2:I2"/>
    <mergeCell ref="A3:G3"/>
    <mergeCell ref="A6:A7"/>
    <mergeCell ref="B6:B7"/>
    <mergeCell ref="C6:C7"/>
    <mergeCell ref="D6:D7"/>
    <mergeCell ref="E6:E7"/>
    <mergeCell ref="F6:F7"/>
  </mergeCells>
  <pageMargins left="0" right="0" top="0" bottom="0" header="0" footer="0"/>
  <pageSetup paperSize="9" scale="9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zoomScale="110" zoomScaleNormal="110" zoomScalePageLayoutView="90" workbookViewId="0">
      <selection activeCell="F27" sqref="F27"/>
    </sheetView>
  </sheetViews>
  <sheetFormatPr defaultRowHeight="15.75" x14ac:dyDescent="0.25"/>
  <cols>
    <col min="1" max="1" width="6.5703125" style="10" customWidth="1"/>
    <col min="2" max="2" width="61.140625" style="11" customWidth="1"/>
    <col min="3" max="5" width="10.5703125" style="13" customWidth="1"/>
    <col min="6" max="16384" width="9.140625" style="12"/>
  </cols>
  <sheetData>
    <row r="1" spans="1:6" ht="57" customHeight="1" x14ac:dyDescent="0.25">
      <c r="C1" s="238" t="s">
        <v>308</v>
      </c>
      <c r="D1" s="238"/>
      <c r="E1" s="238"/>
      <c r="F1" s="238"/>
    </row>
    <row r="2" spans="1:6" ht="57" customHeight="1" x14ac:dyDescent="0.25">
      <c r="A2" s="25"/>
      <c r="B2" s="16"/>
      <c r="C2" s="238" t="s">
        <v>309</v>
      </c>
      <c r="D2" s="238"/>
      <c r="E2" s="238"/>
      <c r="F2" s="238"/>
    </row>
    <row r="3" spans="1:6" ht="39" customHeight="1" x14ac:dyDescent="0.25">
      <c r="A3" s="250" t="s">
        <v>295</v>
      </c>
      <c r="B3" s="250"/>
      <c r="C3" s="250"/>
      <c r="D3" s="207"/>
      <c r="E3" s="207"/>
    </row>
    <row r="4" spans="1:6" ht="16.5" customHeight="1" x14ac:dyDescent="0.25">
      <c r="A4" s="7"/>
      <c r="B4" s="36"/>
      <c r="C4" s="37" t="s">
        <v>74</v>
      </c>
      <c r="D4" s="37"/>
      <c r="E4" s="37"/>
    </row>
    <row r="5" spans="1:6" s="1" customFormat="1" ht="27.75" customHeight="1" x14ac:dyDescent="0.25">
      <c r="A5" s="32" t="s">
        <v>75</v>
      </c>
      <c r="B5" s="32" t="s">
        <v>76</v>
      </c>
      <c r="C5" s="32" t="s">
        <v>152</v>
      </c>
      <c r="D5" s="32" t="s">
        <v>306</v>
      </c>
      <c r="E5" s="32" t="s">
        <v>351</v>
      </c>
    </row>
    <row r="6" spans="1:6" s="1" customFormat="1" ht="15" x14ac:dyDescent="0.25">
      <c r="A6" s="32">
        <v>1</v>
      </c>
      <c r="B6" s="32">
        <v>2</v>
      </c>
      <c r="C6" s="35">
        <v>3</v>
      </c>
      <c r="D6" s="211">
        <v>4</v>
      </c>
      <c r="E6" s="211">
        <v>5</v>
      </c>
    </row>
    <row r="7" spans="1:6" x14ac:dyDescent="0.25">
      <c r="A7" s="38" t="s">
        <v>77</v>
      </c>
      <c r="B7" s="39" t="s">
        <v>78</v>
      </c>
      <c r="C7" s="34">
        <v>0</v>
      </c>
      <c r="D7" s="209">
        <v>8407.2000000000007</v>
      </c>
      <c r="E7" s="209">
        <f>C7+D7</f>
        <v>8407.2000000000007</v>
      </c>
    </row>
    <row r="8" spans="1:6" x14ac:dyDescent="0.25">
      <c r="A8" s="38" t="s">
        <v>79</v>
      </c>
      <c r="B8" s="39" t="s">
        <v>80</v>
      </c>
      <c r="C8" s="34">
        <f>C7+C20</f>
        <v>2644.8</v>
      </c>
      <c r="D8" s="209">
        <v>0</v>
      </c>
      <c r="E8" s="209">
        <f>C8+D8</f>
        <v>2644.8</v>
      </c>
    </row>
    <row r="9" spans="1:6" ht="45" x14ac:dyDescent="0.25">
      <c r="A9" s="38" t="s">
        <v>89</v>
      </c>
      <c r="B9" s="2" t="s">
        <v>94</v>
      </c>
      <c r="C9" s="33">
        <v>0</v>
      </c>
      <c r="D9" s="210">
        <v>0</v>
      </c>
      <c r="E9" s="210">
        <v>0</v>
      </c>
    </row>
    <row r="10" spans="1:6" ht="33.75" x14ac:dyDescent="0.25">
      <c r="A10" s="40" t="s">
        <v>137</v>
      </c>
      <c r="B10" s="2" t="s">
        <v>145</v>
      </c>
      <c r="C10" s="33">
        <v>0</v>
      </c>
      <c r="D10" s="210">
        <v>0</v>
      </c>
      <c r="E10" s="210">
        <v>0</v>
      </c>
    </row>
    <row r="11" spans="1:6" ht="33.75" x14ac:dyDescent="0.25">
      <c r="A11" s="38" t="s">
        <v>90</v>
      </c>
      <c r="B11" s="2" t="s">
        <v>95</v>
      </c>
      <c r="C11" s="33">
        <v>0</v>
      </c>
      <c r="D11" s="210">
        <v>0</v>
      </c>
      <c r="E11" s="210">
        <v>0</v>
      </c>
    </row>
    <row r="12" spans="1:6" ht="45" x14ac:dyDescent="0.25">
      <c r="A12" s="38" t="s">
        <v>91</v>
      </c>
      <c r="B12" s="2" t="s">
        <v>96</v>
      </c>
      <c r="C12" s="33">
        <v>0</v>
      </c>
      <c r="D12" s="210">
        <v>0</v>
      </c>
      <c r="E12" s="210">
        <v>0</v>
      </c>
    </row>
    <row r="13" spans="1:6" ht="67.5" x14ac:dyDescent="0.25">
      <c r="A13" s="40" t="s">
        <v>138</v>
      </c>
      <c r="B13" s="2" t="s">
        <v>97</v>
      </c>
      <c r="C13" s="33">
        <v>0</v>
      </c>
      <c r="D13" s="210">
        <v>0</v>
      </c>
      <c r="E13" s="210">
        <v>0</v>
      </c>
    </row>
    <row r="14" spans="1:6" ht="67.5" x14ac:dyDescent="0.25">
      <c r="A14" s="40" t="s">
        <v>139</v>
      </c>
      <c r="B14" s="2" t="s">
        <v>98</v>
      </c>
      <c r="C14" s="33">
        <v>0</v>
      </c>
      <c r="D14" s="210">
        <v>0</v>
      </c>
      <c r="E14" s="210">
        <v>0</v>
      </c>
    </row>
    <row r="15" spans="1:6" ht="33.75" x14ac:dyDescent="0.25">
      <c r="A15" s="38" t="s">
        <v>92</v>
      </c>
      <c r="B15" s="2" t="s">
        <v>93</v>
      </c>
      <c r="C15" s="33">
        <v>2574.8000000000002</v>
      </c>
      <c r="D15" s="210">
        <v>0</v>
      </c>
      <c r="E15" s="210">
        <f>C15+D15</f>
        <v>2574.8000000000002</v>
      </c>
    </row>
    <row r="16" spans="1:6" x14ac:dyDescent="0.25">
      <c r="A16" s="38" t="s">
        <v>132</v>
      </c>
      <c r="B16" s="2" t="s">
        <v>140</v>
      </c>
      <c r="C16" s="83">
        <v>2</v>
      </c>
      <c r="D16" s="83">
        <v>0</v>
      </c>
      <c r="E16" s="210">
        <f t="shared" ref="E16:E19" si="0">C16+D16</f>
        <v>2</v>
      </c>
    </row>
    <row r="17" spans="1:5" x14ac:dyDescent="0.25">
      <c r="A17" s="38" t="s">
        <v>133</v>
      </c>
      <c r="B17" s="2" t="s">
        <v>134</v>
      </c>
      <c r="C17" s="83">
        <v>68</v>
      </c>
      <c r="D17" s="83">
        <v>0</v>
      </c>
      <c r="E17" s="210">
        <f t="shared" si="0"/>
        <v>68</v>
      </c>
    </row>
    <row r="18" spans="1:5" ht="22.5" x14ac:dyDescent="0.25">
      <c r="A18" s="111" t="s">
        <v>162</v>
      </c>
      <c r="B18" s="2" t="s">
        <v>269</v>
      </c>
      <c r="C18" s="83">
        <v>0</v>
      </c>
      <c r="D18" s="83">
        <v>0</v>
      </c>
      <c r="E18" s="210">
        <f t="shared" si="0"/>
        <v>0</v>
      </c>
    </row>
    <row r="19" spans="1:5" ht="22.5" x14ac:dyDescent="0.25">
      <c r="A19" s="111" t="s">
        <v>163</v>
      </c>
      <c r="B19" s="2" t="s">
        <v>269</v>
      </c>
      <c r="C19" s="83">
        <v>0</v>
      </c>
      <c r="D19" s="83">
        <v>0</v>
      </c>
      <c r="E19" s="210">
        <f t="shared" si="0"/>
        <v>0</v>
      </c>
    </row>
    <row r="20" spans="1:5" x14ac:dyDescent="0.25">
      <c r="A20" s="38"/>
      <c r="B20" s="41" t="s">
        <v>81</v>
      </c>
      <c r="C20" s="34">
        <f>C15+C16+C17</f>
        <v>2644.8</v>
      </c>
      <c r="D20" s="209">
        <f>D7+D8</f>
        <v>8407.2000000000007</v>
      </c>
      <c r="E20" s="209">
        <f>C20+D20</f>
        <v>11052</v>
      </c>
    </row>
    <row r="21" spans="1:5" x14ac:dyDescent="0.25">
      <c r="A21" s="42"/>
      <c r="B21" s="41" t="s">
        <v>82</v>
      </c>
      <c r="C21" s="155">
        <v>2644.8</v>
      </c>
      <c r="D21" s="209">
        <f>SUM(D23:D31)</f>
        <v>8407.2000000000007</v>
      </c>
      <c r="E21" s="209">
        <f>C21+D21</f>
        <v>11052</v>
      </c>
    </row>
    <row r="22" spans="1:5" x14ac:dyDescent="0.25">
      <c r="A22" s="42"/>
      <c r="B22" s="39" t="s">
        <v>83</v>
      </c>
      <c r="C22" s="33">
        <v>2644.8</v>
      </c>
      <c r="D22" s="210">
        <f>D7</f>
        <v>8407.2000000000007</v>
      </c>
      <c r="E22" s="210">
        <f>C22+D22</f>
        <v>11052</v>
      </c>
    </row>
    <row r="23" spans="1:5" ht="33.75" x14ac:dyDescent="0.25">
      <c r="A23" s="38" t="s">
        <v>77</v>
      </c>
      <c r="B23" s="2" t="s">
        <v>99</v>
      </c>
      <c r="C23" s="33">
        <v>0</v>
      </c>
      <c r="D23" s="210"/>
      <c r="E23" s="210"/>
    </row>
    <row r="24" spans="1:5" ht="33.75" x14ac:dyDescent="0.25">
      <c r="A24" s="38" t="s">
        <v>79</v>
      </c>
      <c r="B24" s="2" t="s">
        <v>100</v>
      </c>
      <c r="C24" s="33">
        <v>0</v>
      </c>
      <c r="D24" s="210"/>
      <c r="E24" s="210"/>
    </row>
    <row r="25" spans="1:5" ht="33.75" x14ac:dyDescent="0.25">
      <c r="A25" s="38" t="s">
        <v>84</v>
      </c>
      <c r="B25" s="2" t="s">
        <v>101</v>
      </c>
      <c r="C25" s="33">
        <v>0</v>
      </c>
      <c r="D25" s="210"/>
      <c r="E25" s="210"/>
    </row>
    <row r="26" spans="1:5" x14ac:dyDescent="0.25">
      <c r="A26" s="38" t="s">
        <v>85</v>
      </c>
      <c r="B26" s="2" t="s">
        <v>102</v>
      </c>
      <c r="C26" s="33">
        <v>0</v>
      </c>
      <c r="D26" s="210"/>
      <c r="E26" s="210"/>
    </row>
    <row r="27" spans="1:5" ht="33.75" x14ac:dyDescent="0.25">
      <c r="A27" s="38" t="s">
        <v>86</v>
      </c>
      <c r="B27" s="2" t="s">
        <v>105</v>
      </c>
      <c r="C27" s="33">
        <v>0</v>
      </c>
      <c r="D27" s="210"/>
      <c r="E27" s="210"/>
    </row>
    <row r="28" spans="1:5" ht="33.75" x14ac:dyDescent="0.25">
      <c r="A28" s="38" t="s">
        <v>87</v>
      </c>
      <c r="B28" s="97" t="s">
        <v>103</v>
      </c>
      <c r="C28" s="85"/>
      <c r="D28" s="85"/>
      <c r="E28" s="85"/>
    </row>
    <row r="29" spans="1:5" ht="35.25" customHeight="1" x14ac:dyDescent="0.25">
      <c r="A29" s="38" t="s">
        <v>88</v>
      </c>
      <c r="B29" s="2" t="s">
        <v>104</v>
      </c>
      <c r="C29" s="85">
        <v>2644.8</v>
      </c>
      <c r="D29" s="85">
        <v>8407.2000000000007</v>
      </c>
      <c r="E29" s="85">
        <f>C29+D29</f>
        <v>11052</v>
      </c>
    </row>
    <row r="30" spans="1:5" ht="54" customHeight="1" x14ac:dyDescent="0.25">
      <c r="A30" s="38" t="s">
        <v>141</v>
      </c>
      <c r="B30" s="2" t="s">
        <v>142</v>
      </c>
      <c r="C30" s="84"/>
      <c r="D30" s="84"/>
      <c r="E30" s="84"/>
    </row>
    <row r="31" spans="1:5" ht="69" customHeight="1" x14ac:dyDescent="0.25">
      <c r="A31" s="43" t="s">
        <v>143</v>
      </c>
      <c r="B31" s="2" t="s">
        <v>144</v>
      </c>
      <c r="C31" s="84"/>
      <c r="D31" s="84"/>
      <c r="E31" s="84"/>
    </row>
  </sheetData>
  <mergeCells count="3">
    <mergeCell ref="A3:C3"/>
    <mergeCell ref="C1:F1"/>
    <mergeCell ref="C2:F2"/>
  </mergeCells>
  <pageMargins left="1.0236220472440944" right="0.23622047244094491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3"/>
  <sheetViews>
    <sheetView zoomScaleNormal="100" workbookViewId="0">
      <selection activeCell="J11" sqref="J11"/>
    </sheetView>
  </sheetViews>
  <sheetFormatPr defaultRowHeight="11.25" x14ac:dyDescent="0.2"/>
  <cols>
    <col min="1" max="1" width="7.140625" style="6" customWidth="1"/>
    <col min="2" max="2" width="20.42578125" style="6" customWidth="1"/>
    <col min="3" max="3" width="40.140625" style="6" customWidth="1"/>
    <col min="4" max="4" width="11.42578125" style="6" customWidth="1"/>
    <col min="5" max="5" width="6.5703125" style="6" customWidth="1"/>
    <col min="6" max="6" width="9.140625" style="6" hidden="1" customWidth="1"/>
    <col min="7" max="8" width="9.140625" style="6" customWidth="1"/>
    <col min="9" max="16384" width="9.140625" style="6"/>
  </cols>
  <sheetData>
    <row r="1" spans="1:8" ht="83.25" customHeight="1" x14ac:dyDescent="0.2">
      <c r="C1" s="228" t="s">
        <v>305</v>
      </c>
      <c r="D1" s="228"/>
      <c r="E1" s="228"/>
      <c r="F1" s="228"/>
      <c r="G1" s="228"/>
      <c r="H1" s="228"/>
    </row>
    <row r="2" spans="1:8" ht="57" customHeight="1" x14ac:dyDescent="0.2">
      <c r="C2" s="238" t="s">
        <v>296</v>
      </c>
      <c r="D2" s="238"/>
      <c r="E2" s="238"/>
    </row>
    <row r="4" spans="1:8" ht="32.25" customHeight="1" x14ac:dyDescent="0.2">
      <c r="A4" s="243" t="s">
        <v>255</v>
      </c>
      <c r="B4" s="243"/>
      <c r="C4" s="243"/>
      <c r="D4" s="243"/>
      <c r="E4" s="243"/>
    </row>
    <row r="5" spans="1:8" ht="19.5" customHeight="1" x14ac:dyDescent="0.2">
      <c r="D5" s="253" t="s">
        <v>123</v>
      </c>
      <c r="E5" s="253"/>
    </row>
    <row r="6" spans="1:8" ht="48.75" customHeight="1" x14ac:dyDescent="0.2">
      <c r="A6" s="21" t="s">
        <v>22</v>
      </c>
      <c r="B6" s="21" t="s">
        <v>21</v>
      </c>
      <c r="C6" s="21" t="s">
        <v>23</v>
      </c>
      <c r="D6" s="254" t="s">
        <v>161</v>
      </c>
      <c r="E6" s="254"/>
      <c r="G6" s="151" t="s">
        <v>306</v>
      </c>
      <c r="H6" s="58" t="s">
        <v>307</v>
      </c>
    </row>
    <row r="7" spans="1:8" x14ac:dyDescent="0.2">
      <c r="A7" s="14">
        <v>1</v>
      </c>
      <c r="B7" s="14">
        <v>2</v>
      </c>
      <c r="C7" s="14">
        <v>3</v>
      </c>
      <c r="D7" s="255">
        <v>4</v>
      </c>
      <c r="E7" s="255"/>
      <c r="G7" s="151"/>
      <c r="H7" s="151"/>
    </row>
    <row r="8" spans="1:8" ht="31.5" customHeight="1" x14ac:dyDescent="0.2">
      <c r="A8" s="15">
        <v>650</v>
      </c>
      <c r="B8" s="29" t="s">
        <v>72</v>
      </c>
      <c r="C8" s="18" t="s">
        <v>20</v>
      </c>
      <c r="D8" s="254"/>
      <c r="E8" s="254"/>
      <c r="G8" s="151"/>
      <c r="H8" s="151"/>
    </row>
    <row r="9" spans="1:8" ht="22.5" x14ac:dyDescent="0.2">
      <c r="A9" s="20" t="s">
        <v>29</v>
      </c>
      <c r="B9" s="14" t="s">
        <v>24</v>
      </c>
      <c r="C9" s="18" t="s">
        <v>25</v>
      </c>
      <c r="D9" s="251">
        <f>D10+D11</f>
        <v>0</v>
      </c>
      <c r="E9" s="251"/>
      <c r="F9" s="251">
        <f>G11-G10</f>
        <v>16345.6</v>
      </c>
      <c r="G9" s="251"/>
      <c r="H9" s="17">
        <f>H11-H10</f>
        <v>16345.6</v>
      </c>
    </row>
    <row r="10" spans="1:8" ht="22.5" x14ac:dyDescent="0.2">
      <c r="A10" s="14">
        <v>650</v>
      </c>
      <c r="B10" s="14" t="s">
        <v>57</v>
      </c>
      <c r="C10" s="22" t="s">
        <v>26</v>
      </c>
      <c r="D10" s="252">
        <v>0</v>
      </c>
      <c r="E10" s="252"/>
      <c r="G10" s="226">
        <v>0</v>
      </c>
      <c r="H10" s="185">
        <f>D10+G10</f>
        <v>0</v>
      </c>
    </row>
    <row r="11" spans="1:8" ht="22.5" x14ac:dyDescent="0.2">
      <c r="A11" s="14">
        <v>650</v>
      </c>
      <c r="B11" s="14" t="s">
        <v>58</v>
      </c>
      <c r="C11" s="19" t="s">
        <v>27</v>
      </c>
      <c r="D11" s="252">
        <v>0</v>
      </c>
      <c r="E11" s="252"/>
      <c r="G11" s="229">
        <v>16345.6</v>
      </c>
      <c r="H11" s="17">
        <f>D11+G11</f>
        <v>16345.6</v>
      </c>
    </row>
    <row r="12" spans="1:8" ht="22.5" x14ac:dyDescent="0.2">
      <c r="A12" s="14"/>
      <c r="B12" s="14"/>
      <c r="C12" s="23" t="s">
        <v>28</v>
      </c>
      <c r="D12" s="251">
        <f>D9</f>
        <v>0</v>
      </c>
      <c r="E12" s="251"/>
      <c r="F12" s="251">
        <f>F9</f>
        <v>16345.6</v>
      </c>
      <c r="G12" s="251"/>
      <c r="H12" s="229">
        <f>H9</f>
        <v>16345.6</v>
      </c>
    </row>
    <row r="13" spans="1:8" x14ac:dyDescent="0.2">
      <c r="A13" s="24"/>
    </row>
  </sheetData>
  <mergeCells count="12">
    <mergeCell ref="F12:G12"/>
    <mergeCell ref="D12:E12"/>
    <mergeCell ref="D5:E5"/>
    <mergeCell ref="A4:E4"/>
    <mergeCell ref="D6:E6"/>
    <mergeCell ref="D7:E7"/>
    <mergeCell ref="D8:E8"/>
    <mergeCell ref="C2:E2"/>
    <mergeCell ref="D9:E9"/>
    <mergeCell ref="D10:E10"/>
    <mergeCell ref="D11:E11"/>
    <mergeCell ref="F9:G9"/>
  </mergeCells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8"/>
  <sheetViews>
    <sheetView topLeftCell="A235" workbookViewId="0">
      <selection activeCell="A247" sqref="A247"/>
    </sheetView>
  </sheetViews>
  <sheetFormatPr defaultRowHeight="11.25" x14ac:dyDescent="0.2"/>
  <cols>
    <col min="1" max="1" width="50.42578125" style="3" customWidth="1"/>
    <col min="2" max="2" width="5.42578125" style="4" customWidth="1"/>
    <col min="3" max="3" width="5.28515625" style="4" customWidth="1"/>
    <col min="4" max="4" width="10.5703125" style="5" customWidth="1"/>
    <col min="5" max="5" width="4.85546875" style="6" customWidth="1"/>
    <col min="6" max="6" width="11" style="4" customWidth="1"/>
    <col min="7" max="8" width="7.7109375" style="4" customWidth="1"/>
    <col min="9" max="9" width="12.7109375" style="26" customWidth="1"/>
    <col min="10" max="10" width="8.42578125" style="26" customWidth="1"/>
    <col min="11" max="11" width="6.85546875" style="26" customWidth="1"/>
    <col min="12" max="16384" width="9.140625" style="6"/>
  </cols>
  <sheetData>
    <row r="1" spans="1:11" ht="60.75" customHeight="1" x14ac:dyDescent="0.2">
      <c r="F1" s="260" t="s">
        <v>353</v>
      </c>
      <c r="G1" s="260"/>
      <c r="H1" s="260"/>
      <c r="I1" s="260"/>
      <c r="J1" s="260"/>
      <c r="K1" s="260"/>
    </row>
    <row r="2" spans="1:11" ht="59.25" customHeight="1" x14ac:dyDescent="0.2">
      <c r="E2" s="27"/>
      <c r="F2" s="259" t="s">
        <v>348</v>
      </c>
      <c r="G2" s="259"/>
      <c r="H2" s="259"/>
      <c r="I2" s="259"/>
      <c r="J2" s="259"/>
      <c r="K2" s="259"/>
    </row>
    <row r="3" spans="1:11" ht="11.25" customHeight="1" x14ac:dyDescent="0.2">
      <c r="A3" s="243" t="s">
        <v>318</v>
      </c>
      <c r="B3" s="243"/>
      <c r="C3" s="243"/>
      <c r="D3" s="243"/>
      <c r="E3" s="243"/>
      <c r="F3" s="243"/>
      <c r="G3" s="243"/>
      <c r="H3" s="243"/>
      <c r="I3" s="243"/>
      <c r="J3" s="205"/>
      <c r="K3" s="205"/>
    </row>
    <row r="5" spans="1:11" x14ac:dyDescent="0.2">
      <c r="I5" s="4" t="s">
        <v>319</v>
      </c>
      <c r="J5" s="4"/>
      <c r="K5" s="4"/>
    </row>
    <row r="6" spans="1:11" x14ac:dyDescent="0.2">
      <c r="A6" s="244" t="s">
        <v>0</v>
      </c>
      <c r="B6" s="244" t="s">
        <v>1</v>
      </c>
      <c r="C6" s="244" t="s">
        <v>2</v>
      </c>
      <c r="D6" s="245" t="s">
        <v>3</v>
      </c>
      <c r="E6" s="244" t="s">
        <v>4</v>
      </c>
      <c r="F6" s="256" t="s">
        <v>130</v>
      </c>
      <c r="G6" s="256"/>
      <c r="H6" s="256"/>
      <c r="I6" s="257"/>
      <c r="J6" s="257" t="s">
        <v>346</v>
      </c>
      <c r="K6" s="258"/>
    </row>
    <row r="7" spans="1:11" ht="33.75" x14ac:dyDescent="0.2">
      <c r="A7" s="244"/>
      <c r="B7" s="244"/>
      <c r="C7" s="244"/>
      <c r="D7" s="245"/>
      <c r="E7" s="244"/>
      <c r="F7" s="211" t="s">
        <v>320</v>
      </c>
      <c r="G7" s="211" t="s">
        <v>344</v>
      </c>
      <c r="H7" s="211" t="s">
        <v>345</v>
      </c>
      <c r="I7" s="167" t="s">
        <v>321</v>
      </c>
      <c r="J7" s="211" t="s">
        <v>306</v>
      </c>
      <c r="K7" s="211" t="s">
        <v>347</v>
      </c>
    </row>
    <row r="8" spans="1:11" x14ac:dyDescent="0.2">
      <c r="A8" s="125" t="s">
        <v>5</v>
      </c>
      <c r="B8" s="127">
        <v>1</v>
      </c>
      <c r="C8" s="127">
        <v>0</v>
      </c>
      <c r="D8" s="128" t="s">
        <v>42</v>
      </c>
      <c r="E8" s="129" t="s">
        <v>42</v>
      </c>
      <c r="F8" s="130">
        <f>F9+F16+F23+F35+F41</f>
        <v>28229.599999999999</v>
      </c>
      <c r="G8" s="130">
        <f t="shared" ref="G8:H8" si="0">G9+G16+G23+G35+G41</f>
        <v>0</v>
      </c>
      <c r="H8" s="130">
        <f t="shared" si="0"/>
        <v>28229.599999999999</v>
      </c>
      <c r="I8" s="168">
        <f>I9+I16+I23+I35+I41</f>
        <v>26968.7</v>
      </c>
      <c r="J8" s="168">
        <f t="shared" ref="J8:K8" si="1">J9+J16+J23+J35+J41</f>
        <v>0</v>
      </c>
      <c r="K8" s="130">
        <f t="shared" si="1"/>
        <v>26968.7</v>
      </c>
    </row>
    <row r="9" spans="1:11" ht="22.5" x14ac:dyDescent="0.2">
      <c r="A9" s="70" t="s">
        <v>6</v>
      </c>
      <c r="B9" s="114">
        <v>1</v>
      </c>
      <c r="C9" s="114">
        <v>2</v>
      </c>
      <c r="D9" s="71" t="s">
        <v>42</v>
      </c>
      <c r="E9" s="72" t="s">
        <v>42</v>
      </c>
      <c r="F9" s="62">
        <f t="shared" ref="F9:K14" si="2">F10</f>
        <v>2791.3</v>
      </c>
      <c r="G9" s="62">
        <f t="shared" si="2"/>
        <v>0</v>
      </c>
      <c r="H9" s="62">
        <f t="shared" si="2"/>
        <v>2791.3</v>
      </c>
      <c r="I9" s="169">
        <f t="shared" si="2"/>
        <v>2903.3</v>
      </c>
      <c r="J9" s="169">
        <f t="shared" si="2"/>
        <v>0</v>
      </c>
      <c r="K9" s="62">
        <f t="shared" si="2"/>
        <v>2903.3</v>
      </c>
    </row>
    <row r="10" spans="1:11" ht="33.75" x14ac:dyDescent="0.2">
      <c r="A10" s="138" t="s">
        <v>270</v>
      </c>
      <c r="B10" s="101">
        <v>1</v>
      </c>
      <c r="C10" s="101">
        <v>2</v>
      </c>
      <c r="D10" s="102" t="s">
        <v>112</v>
      </c>
      <c r="E10" s="103" t="s">
        <v>42</v>
      </c>
      <c r="F10" s="123">
        <f t="shared" si="2"/>
        <v>2791.3</v>
      </c>
      <c r="G10" s="123">
        <f t="shared" si="2"/>
        <v>0</v>
      </c>
      <c r="H10" s="123">
        <f t="shared" si="2"/>
        <v>2791.3</v>
      </c>
      <c r="I10" s="170">
        <f t="shared" si="2"/>
        <v>2903.3</v>
      </c>
      <c r="J10" s="170">
        <f t="shared" si="2"/>
        <v>0</v>
      </c>
      <c r="K10" s="123">
        <f t="shared" si="2"/>
        <v>2903.3</v>
      </c>
    </row>
    <row r="11" spans="1:11" x14ac:dyDescent="0.2">
      <c r="A11" s="44" t="s">
        <v>214</v>
      </c>
      <c r="B11" s="101">
        <v>1</v>
      </c>
      <c r="C11" s="101">
        <v>2</v>
      </c>
      <c r="D11" s="102" t="s">
        <v>167</v>
      </c>
      <c r="E11" s="103"/>
      <c r="F11" s="123">
        <f t="shared" si="2"/>
        <v>2791.3</v>
      </c>
      <c r="G11" s="123">
        <f t="shared" si="2"/>
        <v>0</v>
      </c>
      <c r="H11" s="123">
        <f t="shared" si="2"/>
        <v>2791.3</v>
      </c>
      <c r="I11" s="170">
        <f t="shared" si="2"/>
        <v>2903.3</v>
      </c>
      <c r="J11" s="170">
        <f t="shared" si="2"/>
        <v>0</v>
      </c>
      <c r="K11" s="123">
        <f t="shared" si="2"/>
        <v>2903.3</v>
      </c>
    </row>
    <row r="12" spans="1:11" ht="33.75" x14ac:dyDescent="0.2">
      <c r="A12" s="52" t="s">
        <v>285</v>
      </c>
      <c r="B12" s="46">
        <v>1</v>
      </c>
      <c r="C12" s="46">
        <v>2</v>
      </c>
      <c r="D12" s="47" t="s">
        <v>166</v>
      </c>
      <c r="E12" s="48"/>
      <c r="F12" s="49">
        <f t="shared" si="2"/>
        <v>2791.3</v>
      </c>
      <c r="G12" s="49">
        <f t="shared" si="2"/>
        <v>0</v>
      </c>
      <c r="H12" s="49">
        <f t="shared" si="2"/>
        <v>2791.3</v>
      </c>
      <c r="I12" s="171">
        <f t="shared" si="2"/>
        <v>2903.3</v>
      </c>
      <c r="J12" s="171">
        <f t="shared" si="2"/>
        <v>0</v>
      </c>
      <c r="K12" s="49">
        <f t="shared" si="2"/>
        <v>2903.3</v>
      </c>
    </row>
    <row r="13" spans="1:11" x14ac:dyDescent="0.2">
      <c r="A13" s="52" t="s">
        <v>59</v>
      </c>
      <c r="B13" s="46">
        <v>1</v>
      </c>
      <c r="C13" s="46">
        <v>2</v>
      </c>
      <c r="D13" s="47" t="s">
        <v>185</v>
      </c>
      <c r="E13" s="48" t="s">
        <v>42</v>
      </c>
      <c r="F13" s="49">
        <f>F14</f>
        <v>2791.3</v>
      </c>
      <c r="G13" s="49">
        <f t="shared" si="2"/>
        <v>0</v>
      </c>
      <c r="H13" s="49">
        <f t="shared" si="2"/>
        <v>2791.3</v>
      </c>
      <c r="I13" s="171">
        <f t="shared" si="2"/>
        <v>2903.3</v>
      </c>
      <c r="J13" s="171">
        <f t="shared" si="2"/>
        <v>0</v>
      </c>
      <c r="K13" s="49">
        <f t="shared" si="2"/>
        <v>2903.3</v>
      </c>
    </row>
    <row r="14" spans="1:11" ht="45" x14ac:dyDescent="0.2">
      <c r="A14" s="44" t="s">
        <v>46</v>
      </c>
      <c r="B14" s="46">
        <v>1</v>
      </c>
      <c r="C14" s="46">
        <v>2</v>
      </c>
      <c r="D14" s="47" t="s">
        <v>185</v>
      </c>
      <c r="E14" s="48" t="s">
        <v>47</v>
      </c>
      <c r="F14" s="56">
        <f>F15</f>
        <v>2791.3</v>
      </c>
      <c r="G14" s="56">
        <f t="shared" si="2"/>
        <v>0</v>
      </c>
      <c r="H14" s="56">
        <f t="shared" si="2"/>
        <v>2791.3</v>
      </c>
      <c r="I14" s="172">
        <f t="shared" si="2"/>
        <v>2903.3</v>
      </c>
      <c r="J14" s="172">
        <f t="shared" si="2"/>
        <v>0</v>
      </c>
      <c r="K14" s="56">
        <f t="shared" si="2"/>
        <v>2903.3</v>
      </c>
    </row>
    <row r="15" spans="1:11" ht="22.5" x14ac:dyDescent="0.2">
      <c r="A15" s="44" t="s">
        <v>50</v>
      </c>
      <c r="B15" s="46">
        <v>1</v>
      </c>
      <c r="C15" s="46">
        <v>2</v>
      </c>
      <c r="D15" s="47" t="s">
        <v>185</v>
      </c>
      <c r="E15" s="48" t="s">
        <v>51</v>
      </c>
      <c r="F15" s="56">
        <v>2791.3</v>
      </c>
      <c r="G15" s="56">
        <v>0</v>
      </c>
      <c r="H15" s="56">
        <f>F15+G15</f>
        <v>2791.3</v>
      </c>
      <c r="I15" s="172">
        <v>2903.3</v>
      </c>
      <c r="J15" s="56">
        <v>0</v>
      </c>
      <c r="K15" s="56">
        <f>I15+J15</f>
        <v>2903.3</v>
      </c>
    </row>
    <row r="16" spans="1:11" ht="33.75" x14ac:dyDescent="0.2">
      <c r="A16" s="73" t="s">
        <v>7</v>
      </c>
      <c r="B16" s="114">
        <v>1</v>
      </c>
      <c r="C16" s="114">
        <v>4</v>
      </c>
      <c r="D16" s="71"/>
      <c r="E16" s="72"/>
      <c r="F16" s="142">
        <f>F17</f>
        <v>16461.5</v>
      </c>
      <c r="G16" s="142">
        <f t="shared" ref="G16:H16" si="3">G17</f>
        <v>0</v>
      </c>
      <c r="H16" s="142">
        <f t="shared" si="3"/>
        <v>16461.5</v>
      </c>
      <c r="I16" s="173">
        <f>I17</f>
        <v>15846</v>
      </c>
      <c r="J16" s="173">
        <f t="shared" ref="J16:K16" si="4">J17</f>
        <v>0</v>
      </c>
      <c r="K16" s="142">
        <f t="shared" si="4"/>
        <v>15846</v>
      </c>
    </row>
    <row r="17" spans="1:17" ht="33.75" x14ac:dyDescent="0.2">
      <c r="A17" s="138" t="s">
        <v>270</v>
      </c>
      <c r="B17" s="101">
        <v>1</v>
      </c>
      <c r="C17" s="101">
        <v>4</v>
      </c>
      <c r="D17" s="102" t="s">
        <v>112</v>
      </c>
      <c r="E17" s="103" t="s">
        <v>42</v>
      </c>
      <c r="F17" s="123">
        <f>F19</f>
        <v>16461.5</v>
      </c>
      <c r="G17" s="123">
        <f t="shared" ref="G17:H17" si="5">G19</f>
        <v>0</v>
      </c>
      <c r="H17" s="123">
        <f t="shared" si="5"/>
        <v>16461.5</v>
      </c>
      <c r="I17" s="222">
        <f>I19</f>
        <v>15846</v>
      </c>
      <c r="J17" s="222">
        <f t="shared" ref="J17:K17" si="6">J19</f>
        <v>0</v>
      </c>
      <c r="K17" s="215">
        <f t="shared" si="6"/>
        <v>15846</v>
      </c>
    </row>
    <row r="18" spans="1:17" x14ac:dyDescent="0.2">
      <c r="A18" s="44" t="s">
        <v>214</v>
      </c>
      <c r="B18" s="101">
        <v>1</v>
      </c>
      <c r="C18" s="101">
        <v>4</v>
      </c>
      <c r="D18" s="102" t="s">
        <v>167</v>
      </c>
      <c r="E18" s="103"/>
      <c r="F18" s="123"/>
      <c r="G18" s="123"/>
      <c r="H18" s="123"/>
      <c r="I18" s="222"/>
      <c r="J18" s="222"/>
      <c r="K18" s="215"/>
    </row>
    <row r="19" spans="1:17" ht="33.75" x14ac:dyDescent="0.2">
      <c r="A19" s="52" t="s">
        <v>285</v>
      </c>
      <c r="B19" s="46">
        <v>1</v>
      </c>
      <c r="C19" s="46">
        <v>4</v>
      </c>
      <c r="D19" s="47" t="s">
        <v>166</v>
      </c>
      <c r="E19" s="48"/>
      <c r="F19" s="49">
        <f>F20</f>
        <v>16461.5</v>
      </c>
      <c r="G19" s="49">
        <f t="shared" ref="G19:H21" si="7">G20</f>
        <v>0</v>
      </c>
      <c r="H19" s="49">
        <f t="shared" si="7"/>
        <v>16461.5</v>
      </c>
      <c r="I19" s="223">
        <f t="shared" ref="I19:K21" si="8">I20</f>
        <v>15846</v>
      </c>
      <c r="J19" s="223">
        <f t="shared" si="8"/>
        <v>0</v>
      </c>
      <c r="K19" s="216">
        <f t="shared" si="8"/>
        <v>15846</v>
      </c>
    </row>
    <row r="20" spans="1:17" x14ac:dyDescent="0.2">
      <c r="A20" s="52" t="s">
        <v>34</v>
      </c>
      <c r="B20" s="46">
        <v>1</v>
      </c>
      <c r="C20" s="46">
        <v>4</v>
      </c>
      <c r="D20" s="47" t="s">
        <v>186</v>
      </c>
      <c r="E20" s="48" t="s">
        <v>42</v>
      </c>
      <c r="F20" s="49">
        <f>F21</f>
        <v>16461.5</v>
      </c>
      <c r="G20" s="49">
        <f t="shared" si="7"/>
        <v>0</v>
      </c>
      <c r="H20" s="49">
        <f t="shared" si="7"/>
        <v>16461.5</v>
      </c>
      <c r="I20" s="223">
        <f t="shared" si="8"/>
        <v>15846</v>
      </c>
      <c r="J20" s="223">
        <f t="shared" si="8"/>
        <v>0</v>
      </c>
      <c r="K20" s="216">
        <f t="shared" si="8"/>
        <v>15846</v>
      </c>
    </row>
    <row r="21" spans="1:17" ht="45" x14ac:dyDescent="0.2">
      <c r="A21" s="44" t="s">
        <v>46</v>
      </c>
      <c r="B21" s="46">
        <v>1</v>
      </c>
      <c r="C21" s="46">
        <v>4</v>
      </c>
      <c r="D21" s="47" t="s">
        <v>186</v>
      </c>
      <c r="E21" s="48" t="s">
        <v>47</v>
      </c>
      <c r="F21" s="49">
        <f>F22</f>
        <v>16461.5</v>
      </c>
      <c r="G21" s="49">
        <f t="shared" si="7"/>
        <v>0</v>
      </c>
      <c r="H21" s="49">
        <f t="shared" si="7"/>
        <v>16461.5</v>
      </c>
      <c r="I21" s="223">
        <f>I22</f>
        <v>15846</v>
      </c>
      <c r="J21" s="223">
        <f t="shared" si="8"/>
        <v>0</v>
      </c>
      <c r="K21" s="216">
        <f t="shared" si="8"/>
        <v>15846</v>
      </c>
    </row>
    <row r="22" spans="1:17" ht="22.5" x14ac:dyDescent="0.2">
      <c r="A22" s="44" t="s">
        <v>50</v>
      </c>
      <c r="B22" s="46">
        <v>1</v>
      </c>
      <c r="C22" s="46">
        <v>4</v>
      </c>
      <c r="D22" s="47" t="s">
        <v>186</v>
      </c>
      <c r="E22" s="48" t="s">
        <v>51</v>
      </c>
      <c r="F22" s="151">
        <v>16461.5</v>
      </c>
      <c r="G22" s="151">
        <v>0</v>
      </c>
      <c r="H22" s="151">
        <f>F22+G22</f>
        <v>16461.5</v>
      </c>
      <c r="I22" s="224">
        <v>15846</v>
      </c>
      <c r="J22" s="151">
        <v>0</v>
      </c>
      <c r="K22" s="151">
        <f>I22+J22</f>
        <v>15846</v>
      </c>
    </row>
    <row r="23" spans="1:17" ht="33.75" x14ac:dyDescent="0.2">
      <c r="A23" s="73" t="s">
        <v>63</v>
      </c>
      <c r="B23" s="114">
        <v>1</v>
      </c>
      <c r="C23" s="114">
        <v>6</v>
      </c>
      <c r="D23" s="71"/>
      <c r="E23" s="72"/>
      <c r="F23" s="62">
        <f>F29+F24</f>
        <v>24.4</v>
      </c>
      <c r="G23" s="62">
        <f t="shared" ref="G23:H23" si="9">G29+G24</f>
        <v>0</v>
      </c>
      <c r="H23" s="62">
        <f t="shared" si="9"/>
        <v>24.4</v>
      </c>
      <c r="I23" s="169">
        <f>I29+I24</f>
        <v>24.4</v>
      </c>
      <c r="J23" s="169">
        <f t="shared" ref="J23:K23" si="10">J29+J24</f>
        <v>0</v>
      </c>
      <c r="K23" s="62">
        <f t="shared" si="10"/>
        <v>24.4</v>
      </c>
    </row>
    <row r="24" spans="1:17" x14ac:dyDescent="0.2">
      <c r="A24" s="76" t="s">
        <v>259</v>
      </c>
      <c r="B24" s="46">
        <v>1</v>
      </c>
      <c r="C24" s="46">
        <v>6</v>
      </c>
      <c r="D24" s="47" t="s">
        <v>111</v>
      </c>
      <c r="E24" s="48"/>
      <c r="F24" s="49">
        <f>F25</f>
        <v>0</v>
      </c>
      <c r="G24" s="49">
        <f t="shared" ref="G24:H24" si="11">G25</f>
        <v>0</v>
      </c>
      <c r="H24" s="49">
        <f t="shared" si="11"/>
        <v>0</v>
      </c>
      <c r="I24" s="171">
        <f>I25</f>
        <v>0</v>
      </c>
      <c r="J24" s="171">
        <f t="shared" ref="J24:K24" si="12">J25</f>
        <v>0</v>
      </c>
      <c r="K24" s="49">
        <f t="shared" si="12"/>
        <v>0</v>
      </c>
    </row>
    <row r="25" spans="1:17" ht="33.75" x14ac:dyDescent="0.2">
      <c r="A25" s="153" t="s">
        <v>287</v>
      </c>
      <c r="B25" s="46">
        <v>1</v>
      </c>
      <c r="C25" s="46">
        <v>6</v>
      </c>
      <c r="D25" s="47" t="s">
        <v>113</v>
      </c>
      <c r="E25" s="48"/>
      <c r="F25" s="49">
        <f t="shared" ref="F25:K27" si="13">F26</f>
        <v>0</v>
      </c>
      <c r="G25" s="49">
        <f t="shared" si="13"/>
        <v>0</v>
      </c>
      <c r="H25" s="49">
        <f t="shared" si="13"/>
        <v>0</v>
      </c>
      <c r="I25" s="171">
        <f t="shared" si="13"/>
        <v>0</v>
      </c>
      <c r="J25" s="171">
        <f t="shared" si="13"/>
        <v>0</v>
      </c>
      <c r="K25" s="49">
        <f t="shared" si="13"/>
        <v>0</v>
      </c>
    </row>
    <row r="26" spans="1:17" ht="45" x14ac:dyDescent="0.2">
      <c r="A26" s="153" t="s">
        <v>261</v>
      </c>
      <c r="B26" s="46">
        <v>1</v>
      </c>
      <c r="C26" s="46">
        <v>6</v>
      </c>
      <c r="D26" s="47" t="s">
        <v>262</v>
      </c>
      <c r="E26" s="48"/>
      <c r="F26" s="49">
        <f t="shared" si="13"/>
        <v>0</v>
      </c>
      <c r="G26" s="49">
        <f t="shared" si="13"/>
        <v>0</v>
      </c>
      <c r="H26" s="49">
        <f t="shared" si="13"/>
        <v>0</v>
      </c>
      <c r="I26" s="171">
        <f t="shared" si="13"/>
        <v>0</v>
      </c>
      <c r="J26" s="171">
        <f t="shared" si="13"/>
        <v>0</v>
      </c>
      <c r="K26" s="49">
        <f t="shared" si="13"/>
        <v>0</v>
      </c>
    </row>
    <row r="27" spans="1:17" x14ac:dyDescent="0.2">
      <c r="A27" s="44" t="s">
        <v>56</v>
      </c>
      <c r="B27" s="46">
        <v>1</v>
      </c>
      <c r="C27" s="46">
        <v>6</v>
      </c>
      <c r="D27" s="47" t="s">
        <v>262</v>
      </c>
      <c r="E27" s="48">
        <v>500</v>
      </c>
      <c r="F27" s="49">
        <f t="shared" si="13"/>
        <v>0</v>
      </c>
      <c r="G27" s="49">
        <f t="shared" si="13"/>
        <v>0</v>
      </c>
      <c r="H27" s="49">
        <f t="shared" si="13"/>
        <v>0</v>
      </c>
      <c r="I27" s="171">
        <f t="shared" si="13"/>
        <v>0</v>
      </c>
      <c r="J27" s="171">
        <f t="shared" si="13"/>
        <v>0</v>
      </c>
      <c r="K27" s="49">
        <f t="shared" si="13"/>
        <v>0</v>
      </c>
    </row>
    <row r="28" spans="1:17" x14ac:dyDescent="0.2">
      <c r="A28" s="44" t="s">
        <v>41</v>
      </c>
      <c r="B28" s="46">
        <v>1</v>
      </c>
      <c r="C28" s="46">
        <v>6</v>
      </c>
      <c r="D28" s="47" t="s">
        <v>262</v>
      </c>
      <c r="E28" s="48">
        <v>540</v>
      </c>
      <c r="F28" s="86">
        <v>0</v>
      </c>
      <c r="G28" s="86">
        <v>0</v>
      </c>
      <c r="H28" s="86">
        <f>F28+G28</f>
        <v>0</v>
      </c>
      <c r="I28" s="175">
        <v>0</v>
      </c>
      <c r="J28" s="86">
        <v>0</v>
      </c>
      <c r="K28" s="86">
        <f>I28+J28</f>
        <v>0</v>
      </c>
    </row>
    <row r="29" spans="1:17" ht="33.75" x14ac:dyDescent="0.2">
      <c r="A29" s="138" t="s">
        <v>270</v>
      </c>
      <c r="B29" s="101">
        <v>1</v>
      </c>
      <c r="C29" s="101">
        <v>6</v>
      </c>
      <c r="D29" s="139" t="s">
        <v>112</v>
      </c>
      <c r="E29" s="139"/>
      <c r="F29" s="140">
        <f>F30</f>
        <v>24.4</v>
      </c>
      <c r="G29" s="140">
        <f t="shared" ref="G29:H30" si="14">G30</f>
        <v>0</v>
      </c>
      <c r="H29" s="140">
        <f t="shared" si="14"/>
        <v>24.4</v>
      </c>
      <c r="I29" s="176">
        <f>I30</f>
        <v>24.4</v>
      </c>
      <c r="J29" s="176">
        <f t="shared" ref="J29:K30" si="15">J30</f>
        <v>0</v>
      </c>
      <c r="K29" s="140">
        <f t="shared" si="15"/>
        <v>24.4</v>
      </c>
    </row>
    <row r="30" spans="1:17" x14ac:dyDescent="0.2">
      <c r="A30" s="44" t="s">
        <v>214</v>
      </c>
      <c r="B30" s="101">
        <v>1</v>
      </c>
      <c r="C30" s="101">
        <v>6</v>
      </c>
      <c r="D30" s="139" t="s">
        <v>167</v>
      </c>
      <c r="E30" s="139"/>
      <c r="F30" s="140">
        <f>F31</f>
        <v>24.4</v>
      </c>
      <c r="G30" s="140">
        <f t="shared" si="14"/>
        <v>0</v>
      </c>
      <c r="H30" s="140">
        <f t="shared" si="14"/>
        <v>24.4</v>
      </c>
      <c r="I30" s="176">
        <f>I31</f>
        <v>24.4</v>
      </c>
      <c r="J30" s="176">
        <f t="shared" si="15"/>
        <v>0</v>
      </c>
      <c r="K30" s="140">
        <f t="shared" si="15"/>
        <v>24.4</v>
      </c>
    </row>
    <row r="31" spans="1:17" ht="33.75" x14ac:dyDescent="0.2">
      <c r="A31" s="52" t="s">
        <v>285</v>
      </c>
      <c r="B31" s="46">
        <v>1</v>
      </c>
      <c r="C31" s="46">
        <v>6</v>
      </c>
      <c r="D31" s="91" t="s">
        <v>166</v>
      </c>
      <c r="E31" s="91"/>
      <c r="F31" s="94">
        <f t="shared" ref="F31:K33" si="16">F32</f>
        <v>24.4</v>
      </c>
      <c r="G31" s="94">
        <f t="shared" si="16"/>
        <v>0</v>
      </c>
      <c r="H31" s="94">
        <f t="shared" si="16"/>
        <v>24.4</v>
      </c>
      <c r="I31" s="174">
        <f t="shared" si="16"/>
        <v>24.4</v>
      </c>
      <c r="J31" s="174">
        <f t="shared" si="16"/>
        <v>0</v>
      </c>
      <c r="K31" s="94">
        <f t="shared" si="16"/>
        <v>24.4</v>
      </c>
      <c r="M31" s="92"/>
      <c r="N31" s="92"/>
      <c r="O31" s="92"/>
      <c r="P31" s="92"/>
      <c r="Q31" s="92"/>
    </row>
    <row r="32" spans="1:17" ht="57" customHeight="1" x14ac:dyDescent="0.2">
      <c r="A32" s="44" t="s">
        <v>62</v>
      </c>
      <c r="B32" s="46">
        <v>1</v>
      </c>
      <c r="C32" s="46">
        <v>6</v>
      </c>
      <c r="D32" s="91" t="s">
        <v>187</v>
      </c>
      <c r="E32" s="90"/>
      <c r="F32" s="94">
        <f t="shared" si="16"/>
        <v>24.4</v>
      </c>
      <c r="G32" s="94">
        <f t="shared" si="16"/>
        <v>0</v>
      </c>
      <c r="H32" s="94">
        <f t="shared" si="16"/>
        <v>24.4</v>
      </c>
      <c r="I32" s="174">
        <f t="shared" si="16"/>
        <v>24.4</v>
      </c>
      <c r="J32" s="174">
        <f t="shared" si="16"/>
        <v>0</v>
      </c>
      <c r="K32" s="94">
        <f t="shared" si="16"/>
        <v>24.4</v>
      </c>
      <c r="M32" s="92"/>
      <c r="N32" s="92"/>
      <c r="O32" s="92"/>
      <c r="P32" s="93"/>
      <c r="Q32" s="92"/>
    </row>
    <row r="33" spans="1:17" x14ac:dyDescent="0.2">
      <c r="A33" s="44" t="s">
        <v>56</v>
      </c>
      <c r="B33" s="46">
        <v>1</v>
      </c>
      <c r="C33" s="46">
        <v>6</v>
      </c>
      <c r="D33" s="90" t="s">
        <v>187</v>
      </c>
      <c r="E33" s="96">
        <v>500</v>
      </c>
      <c r="F33" s="94">
        <f>F34</f>
        <v>24.4</v>
      </c>
      <c r="G33" s="94">
        <f t="shared" si="16"/>
        <v>0</v>
      </c>
      <c r="H33" s="69">
        <f t="shared" si="16"/>
        <v>24.4</v>
      </c>
      <c r="I33" s="174">
        <f t="shared" si="16"/>
        <v>24.4</v>
      </c>
      <c r="J33" s="174">
        <f t="shared" si="16"/>
        <v>0</v>
      </c>
      <c r="K33" s="94">
        <f t="shared" si="16"/>
        <v>24.4</v>
      </c>
      <c r="M33" s="92"/>
      <c r="N33" s="92"/>
      <c r="O33" s="92"/>
      <c r="P33" s="92"/>
      <c r="Q33" s="92"/>
    </row>
    <row r="34" spans="1:17" x14ac:dyDescent="0.2">
      <c r="A34" s="44" t="s">
        <v>41</v>
      </c>
      <c r="B34" s="46">
        <v>1</v>
      </c>
      <c r="C34" s="46">
        <v>6</v>
      </c>
      <c r="D34" s="96" t="s">
        <v>187</v>
      </c>
      <c r="E34" s="5">
        <v>540</v>
      </c>
      <c r="F34" s="86">
        <v>24.4</v>
      </c>
      <c r="G34" s="86">
        <v>0</v>
      </c>
      <c r="H34" s="86">
        <f>F34+G34</f>
        <v>24.4</v>
      </c>
      <c r="I34" s="175">
        <v>24.4</v>
      </c>
      <c r="J34" s="86">
        <v>0</v>
      </c>
      <c r="K34" s="86">
        <f>I34+J34</f>
        <v>24.4</v>
      </c>
      <c r="M34" s="92"/>
      <c r="N34" s="92"/>
      <c r="O34" s="92"/>
      <c r="P34" s="92"/>
      <c r="Q34" s="92"/>
    </row>
    <row r="35" spans="1:17" x14ac:dyDescent="0.2">
      <c r="A35" s="70" t="s">
        <v>8</v>
      </c>
      <c r="B35" s="114">
        <v>1</v>
      </c>
      <c r="C35" s="114">
        <v>11</v>
      </c>
      <c r="D35" s="71"/>
      <c r="E35" s="72" t="s">
        <v>42</v>
      </c>
      <c r="F35" s="62">
        <f>F36</f>
        <v>50</v>
      </c>
      <c r="G35" s="62">
        <f t="shared" ref="G35:H39" si="17">G36</f>
        <v>0</v>
      </c>
      <c r="H35" s="62">
        <f t="shared" si="17"/>
        <v>50</v>
      </c>
      <c r="I35" s="169">
        <f t="shared" ref="I35:K39" si="18">I36</f>
        <v>50</v>
      </c>
      <c r="J35" s="169">
        <f t="shared" si="18"/>
        <v>0</v>
      </c>
      <c r="K35" s="62">
        <f t="shared" si="18"/>
        <v>50</v>
      </c>
      <c r="M35" s="92"/>
      <c r="N35" s="92"/>
      <c r="O35" s="92"/>
      <c r="P35" s="92"/>
      <c r="Q35" s="92"/>
    </row>
    <row r="36" spans="1:17" x14ac:dyDescent="0.2">
      <c r="A36" s="52" t="s">
        <v>322</v>
      </c>
      <c r="B36" s="46">
        <v>1</v>
      </c>
      <c r="C36" s="46">
        <v>11</v>
      </c>
      <c r="D36" s="47" t="s">
        <v>111</v>
      </c>
      <c r="E36" s="48" t="s">
        <v>42</v>
      </c>
      <c r="F36" s="49">
        <f>F37</f>
        <v>50</v>
      </c>
      <c r="G36" s="49">
        <f t="shared" si="17"/>
        <v>0</v>
      </c>
      <c r="H36" s="49">
        <f t="shared" si="17"/>
        <v>50</v>
      </c>
      <c r="I36" s="171">
        <f t="shared" si="18"/>
        <v>50</v>
      </c>
      <c r="J36" s="171">
        <f t="shared" si="18"/>
        <v>0</v>
      </c>
      <c r="K36" s="49">
        <f t="shared" si="18"/>
        <v>50</v>
      </c>
    </row>
    <row r="37" spans="1:17" ht="33.75" x14ac:dyDescent="0.2">
      <c r="A37" s="52" t="s">
        <v>323</v>
      </c>
      <c r="B37" s="46">
        <v>1</v>
      </c>
      <c r="C37" s="46">
        <v>11</v>
      </c>
      <c r="D37" s="47" t="s">
        <v>113</v>
      </c>
      <c r="E37" s="48" t="s">
        <v>42</v>
      </c>
      <c r="F37" s="49">
        <f>F38</f>
        <v>50</v>
      </c>
      <c r="G37" s="49">
        <f t="shared" si="17"/>
        <v>0</v>
      </c>
      <c r="H37" s="49">
        <f t="shared" si="17"/>
        <v>50</v>
      </c>
      <c r="I37" s="171">
        <f t="shared" si="18"/>
        <v>50</v>
      </c>
      <c r="J37" s="171">
        <f t="shared" si="18"/>
        <v>0</v>
      </c>
      <c r="K37" s="49">
        <f t="shared" si="18"/>
        <v>50</v>
      </c>
    </row>
    <row r="38" spans="1:17" x14ac:dyDescent="0.2">
      <c r="A38" s="52" t="s">
        <v>324</v>
      </c>
      <c r="B38" s="46">
        <v>1</v>
      </c>
      <c r="C38" s="46">
        <v>11</v>
      </c>
      <c r="D38" s="47" t="s">
        <v>325</v>
      </c>
      <c r="E38" s="48"/>
      <c r="F38" s="53">
        <f>F39</f>
        <v>50</v>
      </c>
      <c r="G38" s="53">
        <f t="shared" si="17"/>
        <v>0</v>
      </c>
      <c r="H38" s="53">
        <f t="shared" si="17"/>
        <v>50</v>
      </c>
      <c r="I38" s="177">
        <f t="shared" si="18"/>
        <v>50</v>
      </c>
      <c r="J38" s="177">
        <f t="shared" si="18"/>
        <v>0</v>
      </c>
      <c r="K38" s="53">
        <f t="shared" si="18"/>
        <v>50</v>
      </c>
    </row>
    <row r="39" spans="1:17" x14ac:dyDescent="0.2">
      <c r="A39" s="44" t="s">
        <v>52</v>
      </c>
      <c r="B39" s="46">
        <v>1</v>
      </c>
      <c r="C39" s="46">
        <v>11</v>
      </c>
      <c r="D39" s="47" t="s">
        <v>325</v>
      </c>
      <c r="E39" s="48" t="s">
        <v>53</v>
      </c>
      <c r="F39" s="49">
        <f>F40</f>
        <v>50</v>
      </c>
      <c r="G39" s="49">
        <f t="shared" si="17"/>
        <v>0</v>
      </c>
      <c r="H39" s="49">
        <f t="shared" si="17"/>
        <v>50</v>
      </c>
      <c r="I39" s="171">
        <f t="shared" si="18"/>
        <v>50</v>
      </c>
      <c r="J39" s="171">
        <f t="shared" si="18"/>
        <v>0</v>
      </c>
      <c r="K39" s="49">
        <f t="shared" si="18"/>
        <v>50</v>
      </c>
    </row>
    <row r="40" spans="1:17" x14ac:dyDescent="0.2">
      <c r="A40" s="44" t="s">
        <v>37</v>
      </c>
      <c r="B40" s="46">
        <v>1</v>
      </c>
      <c r="C40" s="46">
        <v>11</v>
      </c>
      <c r="D40" s="47" t="s">
        <v>325</v>
      </c>
      <c r="E40" s="48" t="s">
        <v>31</v>
      </c>
      <c r="F40" s="53">
        <v>50</v>
      </c>
      <c r="G40" s="53">
        <v>0</v>
      </c>
      <c r="H40" s="53">
        <f>F40+G40</f>
        <v>50</v>
      </c>
      <c r="I40" s="177">
        <v>50</v>
      </c>
      <c r="J40" s="53">
        <v>0</v>
      </c>
      <c r="K40" s="53">
        <f>I40+J40</f>
        <v>50</v>
      </c>
    </row>
    <row r="41" spans="1:17" x14ac:dyDescent="0.2">
      <c r="A41" s="70" t="s">
        <v>9</v>
      </c>
      <c r="B41" s="114">
        <v>1</v>
      </c>
      <c r="C41" s="114">
        <v>13</v>
      </c>
      <c r="D41" s="71" t="s">
        <v>42</v>
      </c>
      <c r="E41" s="72" t="s">
        <v>42</v>
      </c>
      <c r="F41" s="62">
        <f>F47+F66+F80+F42+F74</f>
        <v>8902.4</v>
      </c>
      <c r="G41" s="62">
        <f t="shared" ref="G41:H41" si="19">G47+G66+G80+G42+G74</f>
        <v>0</v>
      </c>
      <c r="H41" s="62">
        <f t="shared" si="19"/>
        <v>8902.4</v>
      </c>
      <c r="I41" s="169">
        <f>I47+I66+I80+I42+I74</f>
        <v>8145</v>
      </c>
      <c r="J41" s="169">
        <f t="shared" ref="J41:K41" si="20">J47+J66+J80+J42+J74</f>
        <v>0</v>
      </c>
      <c r="K41" s="62">
        <f t="shared" si="20"/>
        <v>8145</v>
      </c>
    </row>
    <row r="42" spans="1:17" x14ac:dyDescent="0.2">
      <c r="A42" s="51" t="s">
        <v>322</v>
      </c>
      <c r="B42" s="46">
        <v>1</v>
      </c>
      <c r="C42" s="46">
        <v>13</v>
      </c>
      <c r="D42" s="47" t="s">
        <v>111</v>
      </c>
      <c r="E42" s="48"/>
      <c r="F42" s="49">
        <f t="shared" ref="F42:K45" si="21">F43</f>
        <v>1120</v>
      </c>
      <c r="G42" s="49">
        <f t="shared" si="21"/>
        <v>0</v>
      </c>
      <c r="H42" s="49">
        <f t="shared" si="21"/>
        <v>1120</v>
      </c>
      <c r="I42" s="171">
        <f t="shared" si="21"/>
        <v>2210</v>
      </c>
      <c r="J42" s="171">
        <f t="shared" si="21"/>
        <v>0</v>
      </c>
      <c r="K42" s="49">
        <f t="shared" si="21"/>
        <v>2210</v>
      </c>
    </row>
    <row r="43" spans="1:17" ht="22.5" x14ac:dyDescent="0.2">
      <c r="A43" s="51" t="s">
        <v>136</v>
      </c>
      <c r="B43" s="46">
        <v>1</v>
      </c>
      <c r="C43" s="46">
        <v>13</v>
      </c>
      <c r="D43" s="47" t="s">
        <v>326</v>
      </c>
      <c r="E43" s="48"/>
      <c r="F43" s="49">
        <f t="shared" si="21"/>
        <v>1120</v>
      </c>
      <c r="G43" s="49">
        <f t="shared" si="21"/>
        <v>0</v>
      </c>
      <c r="H43" s="49">
        <f t="shared" si="21"/>
        <v>1120</v>
      </c>
      <c r="I43" s="171">
        <f t="shared" si="21"/>
        <v>2210</v>
      </c>
      <c r="J43" s="171">
        <f t="shared" si="21"/>
        <v>0</v>
      </c>
      <c r="K43" s="49">
        <f t="shared" si="21"/>
        <v>2210</v>
      </c>
    </row>
    <row r="44" spans="1:17" x14ac:dyDescent="0.2">
      <c r="A44" s="217" t="s">
        <v>327</v>
      </c>
      <c r="B44" s="46">
        <v>1</v>
      </c>
      <c r="C44" s="46">
        <v>13</v>
      </c>
      <c r="D44" s="47" t="s">
        <v>328</v>
      </c>
      <c r="E44" s="48"/>
      <c r="F44" s="49">
        <f>F45</f>
        <v>1120</v>
      </c>
      <c r="G44" s="49">
        <f t="shared" si="21"/>
        <v>0</v>
      </c>
      <c r="H44" s="49">
        <f t="shared" si="21"/>
        <v>1120</v>
      </c>
      <c r="I44" s="171">
        <f>I45</f>
        <v>2210</v>
      </c>
      <c r="J44" s="171">
        <f t="shared" si="21"/>
        <v>0</v>
      </c>
      <c r="K44" s="49">
        <f t="shared" si="21"/>
        <v>2210</v>
      </c>
    </row>
    <row r="45" spans="1:17" x14ac:dyDescent="0.2">
      <c r="A45" s="44" t="s">
        <v>52</v>
      </c>
      <c r="B45" s="46">
        <v>1</v>
      </c>
      <c r="C45" s="46">
        <v>13</v>
      </c>
      <c r="D45" s="47" t="s">
        <v>328</v>
      </c>
      <c r="E45" s="48">
        <v>800</v>
      </c>
      <c r="F45" s="49">
        <f>F46</f>
        <v>1120</v>
      </c>
      <c r="G45" s="49">
        <f t="shared" si="21"/>
        <v>0</v>
      </c>
      <c r="H45" s="49">
        <f t="shared" si="21"/>
        <v>1120</v>
      </c>
      <c r="I45" s="171">
        <f>I46</f>
        <v>2210</v>
      </c>
      <c r="J45" s="171">
        <f t="shared" si="21"/>
        <v>0</v>
      </c>
      <c r="K45" s="49">
        <f t="shared" si="21"/>
        <v>2210</v>
      </c>
    </row>
    <row r="46" spans="1:17" x14ac:dyDescent="0.2">
      <c r="A46" s="44" t="s">
        <v>37</v>
      </c>
      <c r="B46" s="46">
        <v>1</v>
      </c>
      <c r="C46" s="46">
        <v>13</v>
      </c>
      <c r="D46" s="47" t="s">
        <v>328</v>
      </c>
      <c r="E46" s="48">
        <v>870</v>
      </c>
      <c r="F46" s="49">
        <v>1120</v>
      </c>
      <c r="G46" s="49">
        <v>0</v>
      </c>
      <c r="H46" s="49">
        <f>F46+G46</f>
        <v>1120</v>
      </c>
      <c r="I46" s="171">
        <v>2210</v>
      </c>
      <c r="J46" s="49">
        <v>0</v>
      </c>
      <c r="K46" s="49">
        <f>I46+J46</f>
        <v>2210</v>
      </c>
      <c r="L46" s="213"/>
    </row>
    <row r="47" spans="1:17" ht="33.75" x14ac:dyDescent="0.2">
      <c r="A47" s="138" t="s">
        <v>270</v>
      </c>
      <c r="B47" s="101">
        <v>1</v>
      </c>
      <c r="C47" s="101">
        <v>13</v>
      </c>
      <c r="D47" s="102" t="s">
        <v>112</v>
      </c>
      <c r="E47" s="103" t="s">
        <v>42</v>
      </c>
      <c r="F47" s="123">
        <f>F53+F62+F49</f>
        <v>7335.4</v>
      </c>
      <c r="G47" s="123">
        <f t="shared" ref="G47:H47" si="22">G53+G62+G49</f>
        <v>0</v>
      </c>
      <c r="H47" s="123">
        <f t="shared" si="22"/>
        <v>7335.4</v>
      </c>
      <c r="I47" s="170">
        <f>I53+I62+I49</f>
        <v>5508</v>
      </c>
      <c r="J47" s="170">
        <f t="shared" ref="J47:K47" si="23">J53+J62+J49</f>
        <v>0</v>
      </c>
      <c r="K47" s="123">
        <f t="shared" si="23"/>
        <v>5508</v>
      </c>
    </row>
    <row r="48" spans="1:17" x14ac:dyDescent="0.2">
      <c r="A48" s="44" t="s">
        <v>214</v>
      </c>
      <c r="B48" s="101">
        <v>1</v>
      </c>
      <c r="C48" s="101">
        <v>13</v>
      </c>
      <c r="D48" s="102" t="s">
        <v>167</v>
      </c>
      <c r="E48" s="103"/>
      <c r="F48" s="123">
        <f>F49+F62+F53</f>
        <v>7335.4</v>
      </c>
      <c r="G48" s="123">
        <f t="shared" ref="G48:H48" si="24">G49+G62+G53</f>
        <v>0</v>
      </c>
      <c r="H48" s="123">
        <f t="shared" si="24"/>
        <v>7335.4</v>
      </c>
      <c r="I48" s="170">
        <f>I49+I62+I53</f>
        <v>5508</v>
      </c>
      <c r="J48" s="170">
        <f t="shared" ref="J48:K48" si="25">J49+J62+J53</f>
        <v>0</v>
      </c>
      <c r="K48" s="123">
        <f t="shared" si="25"/>
        <v>5508</v>
      </c>
    </row>
    <row r="49" spans="1:11" ht="33.75" x14ac:dyDescent="0.2">
      <c r="A49" s="52" t="s">
        <v>285</v>
      </c>
      <c r="B49" s="101">
        <v>1</v>
      </c>
      <c r="C49" s="101">
        <v>13</v>
      </c>
      <c r="D49" s="102" t="s">
        <v>166</v>
      </c>
      <c r="E49" s="103"/>
      <c r="F49" s="123">
        <f t="shared" ref="F49:K51" si="26">F50</f>
        <v>15</v>
      </c>
      <c r="G49" s="123">
        <f t="shared" si="26"/>
        <v>0</v>
      </c>
      <c r="H49" s="123">
        <f t="shared" si="26"/>
        <v>15</v>
      </c>
      <c r="I49" s="170">
        <f t="shared" si="26"/>
        <v>15</v>
      </c>
      <c r="J49" s="170">
        <f t="shared" si="26"/>
        <v>0</v>
      </c>
      <c r="K49" s="123">
        <f t="shared" si="26"/>
        <v>15</v>
      </c>
    </row>
    <row r="50" spans="1:11" x14ac:dyDescent="0.2">
      <c r="A50" s="112" t="s">
        <v>60</v>
      </c>
      <c r="B50" s="101">
        <v>1</v>
      </c>
      <c r="C50" s="101">
        <v>13</v>
      </c>
      <c r="D50" s="102" t="s">
        <v>238</v>
      </c>
      <c r="E50" s="103"/>
      <c r="F50" s="123">
        <f t="shared" si="26"/>
        <v>15</v>
      </c>
      <c r="G50" s="123">
        <f t="shared" si="26"/>
        <v>0</v>
      </c>
      <c r="H50" s="123">
        <f t="shared" si="26"/>
        <v>15</v>
      </c>
      <c r="I50" s="170">
        <f t="shared" si="26"/>
        <v>15</v>
      </c>
      <c r="J50" s="170">
        <f t="shared" si="26"/>
        <v>0</v>
      </c>
      <c r="K50" s="123">
        <f t="shared" si="26"/>
        <v>15</v>
      </c>
    </row>
    <row r="51" spans="1:11" x14ac:dyDescent="0.2">
      <c r="A51" s="112" t="s">
        <v>52</v>
      </c>
      <c r="B51" s="101">
        <v>1</v>
      </c>
      <c r="C51" s="101">
        <v>13</v>
      </c>
      <c r="D51" s="102" t="s">
        <v>238</v>
      </c>
      <c r="E51" s="103">
        <v>800</v>
      </c>
      <c r="F51" s="123">
        <f t="shared" si="26"/>
        <v>15</v>
      </c>
      <c r="G51" s="123">
        <f t="shared" si="26"/>
        <v>0</v>
      </c>
      <c r="H51" s="123">
        <f t="shared" si="26"/>
        <v>15</v>
      </c>
      <c r="I51" s="170">
        <f t="shared" si="26"/>
        <v>15</v>
      </c>
      <c r="J51" s="170">
        <f t="shared" si="26"/>
        <v>0</v>
      </c>
      <c r="K51" s="123">
        <f t="shared" si="26"/>
        <v>15</v>
      </c>
    </row>
    <row r="52" spans="1:11" x14ac:dyDescent="0.2">
      <c r="A52" s="112" t="s">
        <v>54</v>
      </c>
      <c r="B52" s="101">
        <v>1</v>
      </c>
      <c r="C52" s="101">
        <v>13</v>
      </c>
      <c r="D52" s="102" t="s">
        <v>238</v>
      </c>
      <c r="E52" s="103">
        <v>850</v>
      </c>
      <c r="F52" s="123">
        <v>15</v>
      </c>
      <c r="G52" s="123">
        <v>0</v>
      </c>
      <c r="H52" s="123">
        <f>F52+G52</f>
        <v>15</v>
      </c>
      <c r="I52" s="170">
        <v>15</v>
      </c>
      <c r="J52" s="123">
        <v>0</v>
      </c>
      <c r="K52" s="123">
        <f>I52+J52</f>
        <v>15</v>
      </c>
    </row>
    <row r="53" spans="1:11" ht="22.5" x14ac:dyDescent="0.2">
      <c r="A53" s="44" t="s">
        <v>189</v>
      </c>
      <c r="B53" s="46">
        <v>1</v>
      </c>
      <c r="C53" s="46">
        <v>13</v>
      </c>
      <c r="D53" s="47" t="s">
        <v>188</v>
      </c>
      <c r="E53" s="48" t="s">
        <v>42</v>
      </c>
      <c r="F53" s="49">
        <f>F54</f>
        <v>7320.4</v>
      </c>
      <c r="G53" s="49">
        <f t="shared" ref="G53:H53" si="27">G54</f>
        <v>0</v>
      </c>
      <c r="H53" s="49">
        <f t="shared" si="27"/>
        <v>7320.4</v>
      </c>
      <c r="I53" s="171">
        <f>I54</f>
        <v>5493</v>
      </c>
      <c r="J53" s="171">
        <f t="shared" ref="J53:K53" si="28">J54</f>
        <v>0</v>
      </c>
      <c r="K53" s="49">
        <f t="shared" si="28"/>
        <v>5493</v>
      </c>
    </row>
    <row r="54" spans="1:11" ht="22.5" x14ac:dyDescent="0.2">
      <c r="A54" s="58" t="s">
        <v>121</v>
      </c>
      <c r="B54" s="46">
        <v>1</v>
      </c>
      <c r="C54" s="46">
        <v>13</v>
      </c>
      <c r="D54" s="47" t="s">
        <v>190</v>
      </c>
      <c r="E54" s="48"/>
      <c r="F54" s="53">
        <f>F55+F59+F57</f>
        <v>7320.4</v>
      </c>
      <c r="G54" s="53">
        <f t="shared" ref="G54:H54" si="29">G55+G59+G57</f>
        <v>0</v>
      </c>
      <c r="H54" s="53">
        <f t="shared" si="29"/>
        <v>7320.4</v>
      </c>
      <c r="I54" s="177">
        <f>I55+I59+I57</f>
        <v>5493</v>
      </c>
      <c r="J54" s="177">
        <f t="shared" ref="J54:K54" si="30">J55+J59+J57</f>
        <v>0</v>
      </c>
      <c r="K54" s="53">
        <f t="shared" si="30"/>
        <v>5493</v>
      </c>
    </row>
    <row r="55" spans="1:11" ht="45" x14ac:dyDescent="0.2">
      <c r="A55" s="44" t="s">
        <v>46</v>
      </c>
      <c r="B55" s="46">
        <v>1</v>
      </c>
      <c r="C55" s="46">
        <v>13</v>
      </c>
      <c r="D55" s="47" t="s">
        <v>190</v>
      </c>
      <c r="E55" s="48" t="s">
        <v>47</v>
      </c>
      <c r="F55" s="53">
        <f>F56</f>
        <v>7262.4</v>
      </c>
      <c r="G55" s="53">
        <f t="shared" ref="G55:H55" si="31">G56</f>
        <v>0</v>
      </c>
      <c r="H55" s="53">
        <f t="shared" si="31"/>
        <v>7262.4</v>
      </c>
      <c r="I55" s="178">
        <f>I56</f>
        <v>5433</v>
      </c>
      <c r="J55" s="178">
        <f t="shared" ref="J55:K55" si="32">J56</f>
        <v>0</v>
      </c>
      <c r="K55" s="87">
        <f t="shared" si="32"/>
        <v>5433</v>
      </c>
    </row>
    <row r="56" spans="1:11" x14ac:dyDescent="0.2">
      <c r="A56" s="44" t="s">
        <v>48</v>
      </c>
      <c r="B56" s="46">
        <v>1</v>
      </c>
      <c r="C56" s="46">
        <v>13</v>
      </c>
      <c r="D56" s="47" t="s">
        <v>190</v>
      </c>
      <c r="E56" s="48" t="s">
        <v>49</v>
      </c>
      <c r="F56" s="226">
        <v>7262.4</v>
      </c>
      <c r="G56" s="226">
        <v>0</v>
      </c>
      <c r="H56" s="151">
        <f>F56+G56</f>
        <v>7262.4</v>
      </c>
      <c r="I56" s="6">
        <v>5433</v>
      </c>
      <c r="J56" s="226">
        <v>0</v>
      </c>
      <c r="K56" s="151">
        <f>I56+J56</f>
        <v>5433</v>
      </c>
    </row>
    <row r="57" spans="1:11" ht="22.5" x14ac:dyDescent="0.2">
      <c r="A57" s="44" t="s">
        <v>71</v>
      </c>
      <c r="B57" s="46">
        <v>1</v>
      </c>
      <c r="C57" s="46">
        <v>13</v>
      </c>
      <c r="D57" s="47" t="s">
        <v>190</v>
      </c>
      <c r="E57" s="48" t="s">
        <v>43</v>
      </c>
      <c r="F57" s="49">
        <f>F58</f>
        <v>58</v>
      </c>
      <c r="G57" s="49">
        <f t="shared" ref="G57:H57" si="33">G58</f>
        <v>0</v>
      </c>
      <c r="H57" s="49">
        <f t="shared" si="33"/>
        <v>58</v>
      </c>
      <c r="I57" s="171">
        <f>I58</f>
        <v>60</v>
      </c>
      <c r="J57" s="171">
        <f t="shared" ref="J57:K57" si="34">J58</f>
        <v>0</v>
      </c>
      <c r="K57" s="49">
        <f t="shared" si="34"/>
        <v>60</v>
      </c>
    </row>
    <row r="58" spans="1:11" ht="22.5" x14ac:dyDescent="0.2">
      <c r="A58" s="44" t="s">
        <v>44</v>
      </c>
      <c r="B58" s="46">
        <v>1</v>
      </c>
      <c r="C58" s="46">
        <v>13</v>
      </c>
      <c r="D58" s="47" t="s">
        <v>190</v>
      </c>
      <c r="E58" s="48" t="s">
        <v>45</v>
      </c>
      <c r="F58" s="49">
        <v>58</v>
      </c>
      <c r="G58" s="49">
        <v>0</v>
      </c>
      <c r="H58" s="49">
        <f>F58+G58</f>
        <v>58</v>
      </c>
      <c r="I58" s="171">
        <v>60</v>
      </c>
      <c r="J58" s="49">
        <v>0</v>
      </c>
      <c r="K58" s="49">
        <f>I58+J58</f>
        <v>60</v>
      </c>
    </row>
    <row r="59" spans="1:11" x14ac:dyDescent="0.2">
      <c r="A59" s="44" t="s">
        <v>52</v>
      </c>
      <c r="B59" s="46">
        <v>1</v>
      </c>
      <c r="C59" s="46">
        <v>13</v>
      </c>
      <c r="D59" s="47" t="s">
        <v>190</v>
      </c>
      <c r="E59" s="48" t="s">
        <v>53</v>
      </c>
      <c r="F59" s="49">
        <f>F60</f>
        <v>0</v>
      </c>
      <c r="G59" s="49">
        <f t="shared" ref="G59:H60" si="35">G60</f>
        <v>0</v>
      </c>
      <c r="H59" s="49">
        <f t="shared" si="35"/>
        <v>0</v>
      </c>
      <c r="I59" s="171">
        <f>I60</f>
        <v>0</v>
      </c>
      <c r="J59" s="171">
        <f t="shared" ref="J59:K60" si="36">J60</f>
        <v>0</v>
      </c>
      <c r="K59" s="49">
        <f t="shared" si="36"/>
        <v>0</v>
      </c>
    </row>
    <row r="60" spans="1:11" x14ac:dyDescent="0.2">
      <c r="A60" s="44" t="s">
        <v>54</v>
      </c>
      <c r="B60" s="46">
        <v>1</v>
      </c>
      <c r="C60" s="46">
        <v>13</v>
      </c>
      <c r="D60" s="47" t="s">
        <v>190</v>
      </c>
      <c r="E60" s="48" t="s">
        <v>55</v>
      </c>
      <c r="F60" s="49">
        <f>F61</f>
        <v>0</v>
      </c>
      <c r="G60" s="49">
        <f t="shared" si="35"/>
        <v>0</v>
      </c>
      <c r="H60" s="49">
        <f t="shared" si="35"/>
        <v>0</v>
      </c>
      <c r="I60" s="171">
        <f>I61</f>
        <v>0</v>
      </c>
      <c r="J60" s="171">
        <f t="shared" si="36"/>
        <v>0</v>
      </c>
      <c r="K60" s="49">
        <f t="shared" si="36"/>
        <v>0</v>
      </c>
    </row>
    <row r="61" spans="1:11" x14ac:dyDescent="0.2">
      <c r="A61" s="44" t="s">
        <v>68</v>
      </c>
      <c r="B61" s="46">
        <v>1</v>
      </c>
      <c r="C61" s="46">
        <v>13</v>
      </c>
      <c r="D61" s="47" t="s">
        <v>190</v>
      </c>
      <c r="E61" s="48">
        <v>851</v>
      </c>
      <c r="F61" s="53">
        <v>0</v>
      </c>
      <c r="G61" s="53">
        <v>0</v>
      </c>
      <c r="H61" s="53">
        <f>F61+G61</f>
        <v>0</v>
      </c>
      <c r="I61" s="177">
        <v>0</v>
      </c>
      <c r="J61" s="53">
        <v>0</v>
      </c>
      <c r="K61" s="53">
        <f>I61+J61</f>
        <v>0</v>
      </c>
    </row>
    <row r="62" spans="1:11" ht="33.75" x14ac:dyDescent="0.2">
      <c r="A62" s="44" t="s">
        <v>191</v>
      </c>
      <c r="B62" s="46">
        <v>1</v>
      </c>
      <c r="C62" s="46">
        <v>13</v>
      </c>
      <c r="D62" s="47" t="s">
        <v>192</v>
      </c>
      <c r="E62" s="48"/>
      <c r="F62" s="53">
        <f t="shared" ref="F62:K64" si="37">F63</f>
        <v>0</v>
      </c>
      <c r="G62" s="53">
        <f t="shared" si="37"/>
        <v>0</v>
      </c>
      <c r="H62" s="53">
        <f t="shared" si="37"/>
        <v>0</v>
      </c>
      <c r="I62" s="177">
        <f t="shared" si="37"/>
        <v>0</v>
      </c>
      <c r="J62" s="177">
        <f t="shared" si="37"/>
        <v>0</v>
      </c>
      <c r="K62" s="53">
        <f t="shared" si="37"/>
        <v>0</v>
      </c>
    </row>
    <row r="63" spans="1:11" ht="22.5" x14ac:dyDescent="0.2">
      <c r="A63" s="44" t="s">
        <v>71</v>
      </c>
      <c r="B63" s="46">
        <v>1</v>
      </c>
      <c r="C63" s="46">
        <v>13</v>
      </c>
      <c r="D63" s="47" t="s">
        <v>193</v>
      </c>
      <c r="E63" s="48">
        <v>200</v>
      </c>
      <c r="F63" s="53">
        <f t="shared" si="37"/>
        <v>0</v>
      </c>
      <c r="G63" s="53">
        <f t="shared" si="37"/>
        <v>0</v>
      </c>
      <c r="H63" s="53">
        <f t="shared" si="37"/>
        <v>0</v>
      </c>
      <c r="I63" s="177">
        <f t="shared" si="37"/>
        <v>0</v>
      </c>
      <c r="J63" s="177">
        <f t="shared" si="37"/>
        <v>0</v>
      </c>
      <c r="K63" s="53">
        <f t="shared" si="37"/>
        <v>0</v>
      </c>
    </row>
    <row r="64" spans="1:11" ht="22.5" x14ac:dyDescent="0.2">
      <c r="A64" s="44" t="s">
        <v>44</v>
      </c>
      <c r="B64" s="46">
        <v>1</v>
      </c>
      <c r="C64" s="46">
        <v>13</v>
      </c>
      <c r="D64" s="47" t="s">
        <v>193</v>
      </c>
      <c r="E64" s="48">
        <v>240</v>
      </c>
      <c r="F64" s="53">
        <f t="shared" si="37"/>
        <v>0</v>
      </c>
      <c r="G64" s="53">
        <f t="shared" si="37"/>
        <v>0</v>
      </c>
      <c r="H64" s="53">
        <f t="shared" si="37"/>
        <v>0</v>
      </c>
      <c r="I64" s="177">
        <f t="shared" si="37"/>
        <v>0</v>
      </c>
      <c r="J64" s="177">
        <f t="shared" si="37"/>
        <v>0</v>
      </c>
      <c r="K64" s="53">
        <f t="shared" si="37"/>
        <v>0</v>
      </c>
    </row>
    <row r="65" spans="1:12" ht="22.5" x14ac:dyDescent="0.2">
      <c r="A65" s="44" t="s">
        <v>36</v>
      </c>
      <c r="B65" s="46">
        <v>1</v>
      </c>
      <c r="C65" s="46">
        <v>13</v>
      </c>
      <c r="D65" s="47" t="s">
        <v>193</v>
      </c>
      <c r="E65" s="48">
        <v>244</v>
      </c>
      <c r="F65" s="53">
        <v>0</v>
      </c>
      <c r="G65" s="53">
        <v>0</v>
      </c>
      <c r="H65" s="53">
        <f>F65+G65</f>
        <v>0</v>
      </c>
      <c r="I65" s="177">
        <v>0</v>
      </c>
      <c r="J65" s="53">
        <v>0</v>
      </c>
      <c r="K65" s="53">
        <f>I65+J65</f>
        <v>0</v>
      </c>
    </row>
    <row r="66" spans="1:12" ht="33.75" x14ac:dyDescent="0.2">
      <c r="A66" s="99" t="s">
        <v>271</v>
      </c>
      <c r="B66" s="101">
        <v>1</v>
      </c>
      <c r="C66" s="101">
        <v>13</v>
      </c>
      <c r="D66" s="102" t="s">
        <v>114</v>
      </c>
      <c r="E66" s="103"/>
      <c r="F66" s="123">
        <f>F67</f>
        <v>416</v>
      </c>
      <c r="G66" s="123">
        <f t="shared" ref="G66:H67" si="38">G67</f>
        <v>0</v>
      </c>
      <c r="H66" s="123">
        <f t="shared" si="38"/>
        <v>416</v>
      </c>
      <c r="I66" s="170">
        <f>I67</f>
        <v>416</v>
      </c>
      <c r="J66" s="170">
        <f t="shared" ref="J66:K67" si="39">J67</f>
        <v>0</v>
      </c>
      <c r="K66" s="123">
        <f t="shared" si="39"/>
        <v>416</v>
      </c>
    </row>
    <row r="67" spans="1:12" x14ac:dyDescent="0.2">
      <c r="A67" s="99" t="s">
        <v>214</v>
      </c>
      <c r="B67" s="101">
        <v>1</v>
      </c>
      <c r="C67" s="101">
        <v>13</v>
      </c>
      <c r="D67" s="102" t="s">
        <v>194</v>
      </c>
      <c r="E67" s="103"/>
      <c r="F67" s="123">
        <f>F68</f>
        <v>416</v>
      </c>
      <c r="G67" s="123">
        <f t="shared" si="38"/>
        <v>0</v>
      </c>
      <c r="H67" s="123">
        <f t="shared" si="38"/>
        <v>416</v>
      </c>
      <c r="I67" s="170">
        <f>I68</f>
        <v>416</v>
      </c>
      <c r="J67" s="170">
        <f t="shared" si="39"/>
        <v>0</v>
      </c>
      <c r="K67" s="123">
        <f t="shared" si="39"/>
        <v>416</v>
      </c>
    </row>
    <row r="68" spans="1:12" ht="33.75" x14ac:dyDescent="0.2">
      <c r="A68" s="44" t="s">
        <v>200</v>
      </c>
      <c r="B68" s="46">
        <v>1</v>
      </c>
      <c r="C68" s="46">
        <v>13</v>
      </c>
      <c r="D68" s="47" t="s">
        <v>195</v>
      </c>
      <c r="E68" s="48"/>
      <c r="F68" s="49">
        <f t="shared" ref="F68:K70" si="40">F69</f>
        <v>416</v>
      </c>
      <c r="G68" s="49">
        <f t="shared" si="40"/>
        <v>0</v>
      </c>
      <c r="H68" s="49">
        <f t="shared" si="40"/>
        <v>416</v>
      </c>
      <c r="I68" s="171">
        <f t="shared" si="40"/>
        <v>416</v>
      </c>
      <c r="J68" s="171">
        <f t="shared" si="40"/>
        <v>0</v>
      </c>
      <c r="K68" s="49">
        <f t="shared" si="40"/>
        <v>416</v>
      </c>
    </row>
    <row r="69" spans="1:12" x14ac:dyDescent="0.2">
      <c r="A69" s="52" t="s">
        <v>155</v>
      </c>
      <c r="B69" s="46">
        <v>1</v>
      </c>
      <c r="C69" s="46">
        <v>13</v>
      </c>
      <c r="D69" s="47" t="s">
        <v>196</v>
      </c>
      <c r="E69" s="48"/>
      <c r="F69" s="49">
        <f>F70+F72</f>
        <v>416</v>
      </c>
      <c r="G69" s="49">
        <f t="shared" ref="G69:H69" si="41">G70+G72</f>
        <v>0</v>
      </c>
      <c r="H69" s="49">
        <f t="shared" si="41"/>
        <v>416</v>
      </c>
      <c r="I69" s="171">
        <f>I70+I72</f>
        <v>416</v>
      </c>
      <c r="J69" s="171">
        <f t="shared" ref="J69:K69" si="42">J70+J72</f>
        <v>0</v>
      </c>
      <c r="K69" s="49">
        <f t="shared" si="42"/>
        <v>416</v>
      </c>
    </row>
    <row r="70" spans="1:12" ht="22.5" x14ac:dyDescent="0.2">
      <c r="A70" s="44" t="s">
        <v>71</v>
      </c>
      <c r="B70" s="46">
        <v>1</v>
      </c>
      <c r="C70" s="46">
        <v>13</v>
      </c>
      <c r="D70" s="47" t="s">
        <v>196</v>
      </c>
      <c r="E70" s="48" t="s">
        <v>43</v>
      </c>
      <c r="F70" s="49">
        <f t="shared" si="40"/>
        <v>400</v>
      </c>
      <c r="G70" s="49">
        <f t="shared" si="40"/>
        <v>0</v>
      </c>
      <c r="H70" s="49">
        <f t="shared" si="40"/>
        <v>400</v>
      </c>
      <c r="I70" s="171">
        <f t="shared" si="40"/>
        <v>400</v>
      </c>
      <c r="J70" s="171">
        <f t="shared" si="40"/>
        <v>0</v>
      </c>
      <c r="K70" s="49">
        <f t="shared" si="40"/>
        <v>400</v>
      </c>
    </row>
    <row r="71" spans="1:12" ht="22.5" x14ac:dyDescent="0.2">
      <c r="A71" s="44" t="s">
        <v>44</v>
      </c>
      <c r="B71" s="46">
        <v>1</v>
      </c>
      <c r="C71" s="46">
        <v>13</v>
      </c>
      <c r="D71" s="47" t="s">
        <v>196</v>
      </c>
      <c r="E71" s="48" t="s">
        <v>45</v>
      </c>
      <c r="F71" s="86">
        <v>400</v>
      </c>
      <c r="G71" s="86">
        <v>0</v>
      </c>
      <c r="H71" s="86">
        <f>F71+G71</f>
        <v>400</v>
      </c>
      <c r="I71" s="175">
        <v>400</v>
      </c>
      <c r="J71" s="86">
        <v>0</v>
      </c>
      <c r="K71" s="86">
        <f>I71+J71</f>
        <v>400</v>
      </c>
    </row>
    <row r="72" spans="1:12" x14ac:dyDescent="0.2">
      <c r="A72" s="44" t="s">
        <v>52</v>
      </c>
      <c r="B72" s="46">
        <v>1</v>
      </c>
      <c r="C72" s="46">
        <v>13</v>
      </c>
      <c r="D72" s="47" t="s">
        <v>196</v>
      </c>
      <c r="E72" s="48">
        <v>800</v>
      </c>
      <c r="F72" s="53">
        <f>F73</f>
        <v>16</v>
      </c>
      <c r="G72" s="53">
        <f t="shared" ref="G72:H72" si="43">G73</f>
        <v>0</v>
      </c>
      <c r="H72" s="53">
        <f t="shared" si="43"/>
        <v>16</v>
      </c>
      <c r="I72" s="177">
        <f>I73</f>
        <v>16</v>
      </c>
      <c r="J72" s="177">
        <f t="shared" ref="J72:K72" si="44">J73</f>
        <v>0</v>
      </c>
      <c r="K72" s="53">
        <f t="shared" si="44"/>
        <v>16</v>
      </c>
      <c r="L72" s="213"/>
    </row>
    <row r="73" spans="1:12" x14ac:dyDescent="0.2">
      <c r="A73" s="44" t="s">
        <v>54</v>
      </c>
      <c r="B73" s="46">
        <v>1</v>
      </c>
      <c r="C73" s="46">
        <v>13</v>
      </c>
      <c r="D73" s="47" t="s">
        <v>196</v>
      </c>
      <c r="E73" s="48" t="s">
        <v>55</v>
      </c>
      <c r="F73" s="53">
        <v>16</v>
      </c>
      <c r="G73" s="53">
        <v>0</v>
      </c>
      <c r="H73" s="53">
        <f>F73+G73</f>
        <v>16</v>
      </c>
      <c r="I73" s="177">
        <v>16</v>
      </c>
      <c r="J73" s="53">
        <v>0</v>
      </c>
      <c r="K73" s="53">
        <f>I73+J73</f>
        <v>16</v>
      </c>
      <c r="L73" s="213"/>
    </row>
    <row r="74" spans="1:12" ht="22.5" x14ac:dyDescent="0.2">
      <c r="A74" s="99" t="s">
        <v>280</v>
      </c>
      <c r="B74" s="101">
        <v>1</v>
      </c>
      <c r="C74" s="101">
        <v>13</v>
      </c>
      <c r="D74" s="102" t="s">
        <v>147</v>
      </c>
      <c r="E74" s="103"/>
      <c r="F74" s="104">
        <f t="shared" ref="F74:K78" si="45">F75</f>
        <v>30</v>
      </c>
      <c r="G74" s="104">
        <f t="shared" si="45"/>
        <v>0</v>
      </c>
      <c r="H74" s="104">
        <f t="shared" si="45"/>
        <v>30</v>
      </c>
      <c r="I74" s="179">
        <f t="shared" si="45"/>
        <v>10</v>
      </c>
      <c r="J74" s="179">
        <f t="shared" si="45"/>
        <v>0</v>
      </c>
      <c r="K74" s="104">
        <f t="shared" si="45"/>
        <v>10</v>
      </c>
    </row>
    <row r="75" spans="1:12" x14ac:dyDescent="0.2">
      <c r="A75" s="99" t="s">
        <v>214</v>
      </c>
      <c r="B75" s="101">
        <v>1</v>
      </c>
      <c r="C75" s="101">
        <v>13</v>
      </c>
      <c r="D75" s="102" t="s">
        <v>201</v>
      </c>
      <c r="E75" s="103"/>
      <c r="F75" s="104">
        <f t="shared" si="45"/>
        <v>30</v>
      </c>
      <c r="G75" s="104">
        <f t="shared" si="45"/>
        <v>0</v>
      </c>
      <c r="H75" s="104">
        <f t="shared" si="45"/>
        <v>30</v>
      </c>
      <c r="I75" s="179">
        <f t="shared" si="45"/>
        <v>10</v>
      </c>
      <c r="J75" s="179">
        <f t="shared" si="45"/>
        <v>0</v>
      </c>
      <c r="K75" s="104">
        <f t="shared" si="45"/>
        <v>10</v>
      </c>
    </row>
    <row r="76" spans="1:12" ht="33.75" x14ac:dyDescent="0.2">
      <c r="A76" s="44" t="s">
        <v>204</v>
      </c>
      <c r="B76" s="46">
        <v>1</v>
      </c>
      <c r="C76" s="46">
        <v>13</v>
      </c>
      <c r="D76" s="47" t="s">
        <v>202</v>
      </c>
      <c r="E76" s="48"/>
      <c r="F76" s="53">
        <f t="shared" si="45"/>
        <v>30</v>
      </c>
      <c r="G76" s="53">
        <f t="shared" si="45"/>
        <v>0</v>
      </c>
      <c r="H76" s="53">
        <f t="shared" si="45"/>
        <v>30</v>
      </c>
      <c r="I76" s="177">
        <f t="shared" si="45"/>
        <v>10</v>
      </c>
      <c r="J76" s="177">
        <f t="shared" si="45"/>
        <v>0</v>
      </c>
      <c r="K76" s="53">
        <f t="shared" si="45"/>
        <v>10</v>
      </c>
    </row>
    <row r="77" spans="1:12" x14ac:dyDescent="0.2">
      <c r="A77" s="52" t="s">
        <v>155</v>
      </c>
      <c r="B77" s="46">
        <v>1</v>
      </c>
      <c r="C77" s="46">
        <v>13</v>
      </c>
      <c r="D77" s="47" t="s">
        <v>203</v>
      </c>
      <c r="E77" s="48"/>
      <c r="F77" s="53">
        <f t="shared" si="45"/>
        <v>30</v>
      </c>
      <c r="G77" s="53">
        <f t="shared" si="45"/>
        <v>0</v>
      </c>
      <c r="H77" s="53">
        <f t="shared" si="45"/>
        <v>30</v>
      </c>
      <c r="I77" s="177">
        <f t="shared" si="45"/>
        <v>10</v>
      </c>
      <c r="J77" s="177">
        <f t="shared" si="45"/>
        <v>0</v>
      </c>
      <c r="K77" s="53">
        <f t="shared" si="45"/>
        <v>10</v>
      </c>
    </row>
    <row r="78" spans="1:12" ht="22.5" x14ac:dyDescent="0.2">
      <c r="A78" s="44" t="s">
        <v>71</v>
      </c>
      <c r="B78" s="46">
        <v>1</v>
      </c>
      <c r="C78" s="46">
        <v>13</v>
      </c>
      <c r="D78" s="47" t="s">
        <v>203</v>
      </c>
      <c r="E78" s="48">
        <v>200</v>
      </c>
      <c r="F78" s="53">
        <f t="shared" si="45"/>
        <v>30</v>
      </c>
      <c r="G78" s="53">
        <f t="shared" si="45"/>
        <v>0</v>
      </c>
      <c r="H78" s="53">
        <f t="shared" si="45"/>
        <v>30</v>
      </c>
      <c r="I78" s="177">
        <f t="shared" si="45"/>
        <v>10</v>
      </c>
      <c r="J78" s="177">
        <f t="shared" si="45"/>
        <v>0</v>
      </c>
      <c r="K78" s="53">
        <f t="shared" si="45"/>
        <v>10</v>
      </c>
    </row>
    <row r="79" spans="1:12" ht="22.5" x14ac:dyDescent="0.2">
      <c r="A79" s="44" t="s">
        <v>44</v>
      </c>
      <c r="B79" s="46">
        <v>1</v>
      </c>
      <c r="C79" s="46">
        <v>13</v>
      </c>
      <c r="D79" s="47" t="s">
        <v>203</v>
      </c>
      <c r="E79" s="48">
        <v>240</v>
      </c>
      <c r="F79" s="53">
        <v>30</v>
      </c>
      <c r="G79" s="53">
        <v>0</v>
      </c>
      <c r="H79" s="53">
        <f>F79+G79</f>
        <v>30</v>
      </c>
      <c r="I79" s="177">
        <v>10</v>
      </c>
      <c r="J79" s="53">
        <v>0</v>
      </c>
      <c r="K79" s="53">
        <f>I79+J79</f>
        <v>10</v>
      </c>
    </row>
    <row r="80" spans="1:12" ht="33.75" x14ac:dyDescent="0.2">
      <c r="A80" s="99" t="s">
        <v>272</v>
      </c>
      <c r="B80" s="101">
        <v>1</v>
      </c>
      <c r="C80" s="101">
        <v>13</v>
      </c>
      <c r="D80" s="102" t="s">
        <v>115</v>
      </c>
      <c r="E80" s="103"/>
      <c r="F80" s="123">
        <f>F81</f>
        <v>1</v>
      </c>
      <c r="G80" s="123">
        <f t="shared" ref="G80:H80" si="46">G81</f>
        <v>0</v>
      </c>
      <c r="H80" s="123">
        <f t="shared" si="46"/>
        <v>1</v>
      </c>
      <c r="I80" s="170">
        <f>I81</f>
        <v>1</v>
      </c>
      <c r="J80" s="170">
        <f t="shared" ref="J80:K80" si="47">J81</f>
        <v>0</v>
      </c>
      <c r="K80" s="123">
        <f t="shared" si="47"/>
        <v>1</v>
      </c>
      <c r="L80" s="6" t="s">
        <v>316</v>
      </c>
    </row>
    <row r="81" spans="1:11" x14ac:dyDescent="0.2">
      <c r="A81" s="99" t="s">
        <v>214</v>
      </c>
      <c r="B81" s="46">
        <v>1</v>
      </c>
      <c r="C81" s="46">
        <v>13</v>
      </c>
      <c r="D81" s="47" t="s">
        <v>205</v>
      </c>
      <c r="E81" s="48"/>
      <c r="F81" s="49">
        <f t="shared" ref="F81:K84" si="48">F82</f>
        <v>1</v>
      </c>
      <c r="G81" s="49">
        <f t="shared" si="48"/>
        <v>0</v>
      </c>
      <c r="H81" s="49">
        <f t="shared" si="48"/>
        <v>1</v>
      </c>
      <c r="I81" s="171">
        <f t="shared" si="48"/>
        <v>1</v>
      </c>
      <c r="J81" s="171">
        <f t="shared" si="48"/>
        <v>0</v>
      </c>
      <c r="K81" s="49">
        <f t="shared" si="48"/>
        <v>1</v>
      </c>
    </row>
    <row r="82" spans="1:11" ht="33.75" x14ac:dyDescent="0.2">
      <c r="A82" s="44" t="s">
        <v>208</v>
      </c>
      <c r="B82" s="46">
        <v>1</v>
      </c>
      <c r="C82" s="46">
        <v>13</v>
      </c>
      <c r="D82" s="47" t="s">
        <v>206</v>
      </c>
      <c r="E82" s="48"/>
      <c r="F82" s="86">
        <f t="shared" si="48"/>
        <v>1</v>
      </c>
      <c r="G82" s="86">
        <f t="shared" si="48"/>
        <v>0</v>
      </c>
      <c r="H82" s="86">
        <f t="shared" si="48"/>
        <v>1</v>
      </c>
      <c r="I82" s="175">
        <f t="shared" si="48"/>
        <v>1</v>
      </c>
      <c r="J82" s="175">
        <f t="shared" si="48"/>
        <v>0</v>
      </c>
      <c r="K82" s="86">
        <f t="shared" si="48"/>
        <v>1</v>
      </c>
    </row>
    <row r="83" spans="1:11" x14ac:dyDescent="0.2">
      <c r="A83" s="52" t="s">
        <v>155</v>
      </c>
      <c r="B83" s="46">
        <v>1</v>
      </c>
      <c r="C83" s="46">
        <v>13</v>
      </c>
      <c r="D83" s="47" t="s">
        <v>207</v>
      </c>
      <c r="E83" s="48"/>
      <c r="F83" s="86">
        <f t="shared" si="48"/>
        <v>1</v>
      </c>
      <c r="G83" s="86">
        <f t="shared" si="48"/>
        <v>0</v>
      </c>
      <c r="H83" s="86">
        <f t="shared" si="48"/>
        <v>1</v>
      </c>
      <c r="I83" s="175">
        <f t="shared" si="48"/>
        <v>1</v>
      </c>
      <c r="J83" s="175">
        <f t="shared" si="48"/>
        <v>0</v>
      </c>
      <c r="K83" s="86">
        <f t="shared" si="48"/>
        <v>1</v>
      </c>
    </row>
    <row r="84" spans="1:11" ht="22.5" x14ac:dyDescent="0.2">
      <c r="A84" s="44" t="s">
        <v>71</v>
      </c>
      <c r="B84" s="46">
        <v>1</v>
      </c>
      <c r="C84" s="46">
        <v>13</v>
      </c>
      <c r="D84" s="47" t="s">
        <v>207</v>
      </c>
      <c r="E84" s="48">
        <v>200</v>
      </c>
      <c r="F84" s="86">
        <f t="shared" si="48"/>
        <v>1</v>
      </c>
      <c r="G84" s="86">
        <f t="shared" si="48"/>
        <v>0</v>
      </c>
      <c r="H84" s="86">
        <f t="shared" si="48"/>
        <v>1</v>
      </c>
      <c r="I84" s="175">
        <f t="shared" si="48"/>
        <v>1</v>
      </c>
      <c r="J84" s="175">
        <f t="shared" si="48"/>
        <v>0</v>
      </c>
      <c r="K84" s="86">
        <f t="shared" si="48"/>
        <v>1</v>
      </c>
    </row>
    <row r="85" spans="1:11" ht="22.5" x14ac:dyDescent="0.2">
      <c r="A85" s="44" t="s">
        <v>44</v>
      </c>
      <c r="B85" s="46">
        <v>1</v>
      </c>
      <c r="C85" s="46">
        <v>13</v>
      </c>
      <c r="D85" s="47" t="s">
        <v>207</v>
      </c>
      <c r="E85" s="48">
        <v>240</v>
      </c>
      <c r="F85" s="49">
        <v>1</v>
      </c>
      <c r="G85" s="49">
        <v>0</v>
      </c>
      <c r="H85" s="49">
        <f>F85+G85</f>
        <v>1</v>
      </c>
      <c r="I85" s="171">
        <v>1</v>
      </c>
      <c r="J85" s="49">
        <v>0</v>
      </c>
      <c r="K85" s="49">
        <f>I85+J85</f>
        <v>1</v>
      </c>
    </row>
    <row r="86" spans="1:11" x14ac:dyDescent="0.2">
      <c r="A86" s="125" t="s">
        <v>10</v>
      </c>
      <c r="B86" s="127">
        <v>2</v>
      </c>
      <c r="C86" s="127">
        <v>0</v>
      </c>
      <c r="D86" s="128" t="s">
        <v>42</v>
      </c>
      <c r="E86" s="129" t="s">
        <v>42</v>
      </c>
      <c r="F86" s="130">
        <f t="shared" ref="F86:K91" si="49">F87</f>
        <v>439.4</v>
      </c>
      <c r="G86" s="130">
        <f t="shared" si="49"/>
        <v>0</v>
      </c>
      <c r="H86" s="130">
        <f t="shared" si="49"/>
        <v>439.4</v>
      </c>
      <c r="I86" s="168">
        <f t="shared" si="49"/>
        <v>481.6</v>
      </c>
      <c r="J86" s="168">
        <f t="shared" si="49"/>
        <v>0</v>
      </c>
      <c r="K86" s="130">
        <f t="shared" si="49"/>
        <v>481.6</v>
      </c>
    </row>
    <row r="87" spans="1:11" x14ac:dyDescent="0.2">
      <c r="A87" s="70" t="s">
        <v>11</v>
      </c>
      <c r="B87" s="114">
        <v>2</v>
      </c>
      <c r="C87" s="114">
        <v>3</v>
      </c>
      <c r="D87" s="71" t="s">
        <v>42</v>
      </c>
      <c r="E87" s="72" t="s">
        <v>42</v>
      </c>
      <c r="F87" s="62">
        <f t="shared" si="49"/>
        <v>439.4</v>
      </c>
      <c r="G87" s="62">
        <f t="shared" si="49"/>
        <v>0</v>
      </c>
      <c r="H87" s="62">
        <f t="shared" si="49"/>
        <v>439.4</v>
      </c>
      <c r="I87" s="169">
        <f t="shared" si="49"/>
        <v>481.6</v>
      </c>
      <c r="J87" s="169">
        <f t="shared" si="49"/>
        <v>0</v>
      </c>
      <c r="K87" s="62">
        <f t="shared" si="49"/>
        <v>481.6</v>
      </c>
    </row>
    <row r="88" spans="1:11" x14ac:dyDescent="0.2">
      <c r="A88" s="52" t="s">
        <v>322</v>
      </c>
      <c r="B88" s="46">
        <v>2</v>
      </c>
      <c r="C88" s="46">
        <v>3</v>
      </c>
      <c r="D88" s="47">
        <v>5000000000</v>
      </c>
      <c r="E88" s="48" t="s">
        <v>42</v>
      </c>
      <c r="F88" s="49">
        <f t="shared" si="49"/>
        <v>439.4</v>
      </c>
      <c r="G88" s="49">
        <f t="shared" si="49"/>
        <v>0</v>
      </c>
      <c r="H88" s="49">
        <f t="shared" si="49"/>
        <v>439.4</v>
      </c>
      <c r="I88" s="171">
        <f t="shared" si="49"/>
        <v>481.6</v>
      </c>
      <c r="J88" s="171">
        <f t="shared" si="49"/>
        <v>0</v>
      </c>
      <c r="K88" s="49">
        <f t="shared" si="49"/>
        <v>481.6</v>
      </c>
    </row>
    <row r="89" spans="1:11" ht="33.75" x14ac:dyDescent="0.2">
      <c r="A89" s="52" t="s">
        <v>323</v>
      </c>
      <c r="B89" s="46">
        <v>2</v>
      </c>
      <c r="C89" s="46">
        <v>3</v>
      </c>
      <c r="D89" s="47">
        <v>5000100000</v>
      </c>
      <c r="E89" s="48"/>
      <c r="F89" s="49">
        <f t="shared" si="49"/>
        <v>439.4</v>
      </c>
      <c r="G89" s="49">
        <f t="shared" si="49"/>
        <v>0</v>
      </c>
      <c r="H89" s="49">
        <f t="shared" si="49"/>
        <v>439.4</v>
      </c>
      <c r="I89" s="171">
        <f t="shared" si="49"/>
        <v>481.6</v>
      </c>
      <c r="J89" s="171">
        <f t="shared" si="49"/>
        <v>0</v>
      </c>
      <c r="K89" s="49">
        <f t="shared" si="49"/>
        <v>481.6</v>
      </c>
    </row>
    <row r="90" spans="1:11" ht="22.5" x14ac:dyDescent="0.2">
      <c r="A90" s="52" t="s">
        <v>329</v>
      </c>
      <c r="B90" s="46">
        <v>2</v>
      </c>
      <c r="C90" s="46">
        <v>3</v>
      </c>
      <c r="D90" s="47" t="s">
        <v>330</v>
      </c>
      <c r="E90" s="48" t="s">
        <v>42</v>
      </c>
      <c r="F90" s="49">
        <f>F91</f>
        <v>439.4</v>
      </c>
      <c r="G90" s="49">
        <f t="shared" si="49"/>
        <v>0</v>
      </c>
      <c r="H90" s="49">
        <f t="shared" si="49"/>
        <v>439.4</v>
      </c>
      <c r="I90" s="171">
        <f>I91</f>
        <v>481.6</v>
      </c>
      <c r="J90" s="171">
        <f t="shared" si="49"/>
        <v>0</v>
      </c>
      <c r="K90" s="49">
        <f t="shared" si="49"/>
        <v>481.6</v>
      </c>
    </row>
    <row r="91" spans="1:11" ht="45" x14ac:dyDescent="0.2">
      <c r="A91" s="44" t="s">
        <v>46</v>
      </c>
      <c r="B91" s="46">
        <v>2</v>
      </c>
      <c r="C91" s="46">
        <v>3</v>
      </c>
      <c r="D91" s="47">
        <v>5000151180</v>
      </c>
      <c r="E91" s="48" t="s">
        <v>47</v>
      </c>
      <c r="F91" s="49">
        <f>F92</f>
        <v>439.4</v>
      </c>
      <c r="G91" s="49">
        <f t="shared" si="49"/>
        <v>0</v>
      </c>
      <c r="H91" s="49">
        <f t="shared" si="49"/>
        <v>439.4</v>
      </c>
      <c r="I91" s="171">
        <f>I92</f>
        <v>481.6</v>
      </c>
      <c r="J91" s="171">
        <f t="shared" si="49"/>
        <v>0</v>
      </c>
      <c r="K91" s="49">
        <f t="shared" si="49"/>
        <v>481.6</v>
      </c>
    </row>
    <row r="92" spans="1:11" ht="22.5" x14ac:dyDescent="0.2">
      <c r="A92" s="44" t="s">
        <v>50</v>
      </c>
      <c r="B92" s="46">
        <v>2</v>
      </c>
      <c r="C92" s="46">
        <v>3</v>
      </c>
      <c r="D92" s="47">
        <v>5000151180</v>
      </c>
      <c r="E92" s="48" t="s">
        <v>51</v>
      </c>
      <c r="F92" s="53">
        <v>439.4</v>
      </c>
      <c r="G92" s="53">
        <v>0</v>
      </c>
      <c r="H92" s="53">
        <f>F92+G92</f>
        <v>439.4</v>
      </c>
      <c r="I92" s="177">
        <v>481.6</v>
      </c>
      <c r="J92" s="53">
        <v>0</v>
      </c>
      <c r="K92" s="53">
        <f>I92+J92</f>
        <v>481.6</v>
      </c>
    </row>
    <row r="93" spans="1:11" ht="22.5" x14ac:dyDescent="0.2">
      <c r="A93" s="125" t="s">
        <v>12</v>
      </c>
      <c r="B93" s="127">
        <v>3</v>
      </c>
      <c r="C93" s="127">
        <v>0</v>
      </c>
      <c r="D93" s="128" t="s">
        <v>42</v>
      </c>
      <c r="E93" s="129" t="s">
        <v>42</v>
      </c>
      <c r="F93" s="130">
        <f>F94+F101+F112</f>
        <v>52</v>
      </c>
      <c r="G93" s="130">
        <f t="shared" ref="G93:H93" si="50">G94+G101+G112</f>
        <v>0</v>
      </c>
      <c r="H93" s="130">
        <f t="shared" si="50"/>
        <v>52</v>
      </c>
      <c r="I93" s="168">
        <f>I94+I101+I112</f>
        <v>52</v>
      </c>
      <c r="J93" s="168">
        <f t="shared" ref="J93:K93" si="51">J94+J101+J112</f>
        <v>0</v>
      </c>
      <c r="K93" s="130">
        <f t="shared" si="51"/>
        <v>52</v>
      </c>
    </row>
    <row r="94" spans="1:11" x14ac:dyDescent="0.2">
      <c r="A94" s="70" t="s">
        <v>13</v>
      </c>
      <c r="B94" s="114">
        <v>3</v>
      </c>
      <c r="C94" s="114">
        <v>4</v>
      </c>
      <c r="D94" s="71" t="s">
        <v>42</v>
      </c>
      <c r="E94" s="72" t="s">
        <v>42</v>
      </c>
      <c r="F94" s="62">
        <f t="shared" ref="F94:K99" si="52">F95</f>
        <v>18</v>
      </c>
      <c r="G94" s="62">
        <f t="shared" si="52"/>
        <v>0</v>
      </c>
      <c r="H94" s="62">
        <f t="shared" si="52"/>
        <v>18</v>
      </c>
      <c r="I94" s="169">
        <f t="shared" si="52"/>
        <v>18</v>
      </c>
      <c r="J94" s="169">
        <f t="shared" si="52"/>
        <v>0</v>
      </c>
      <c r="K94" s="62">
        <f t="shared" si="52"/>
        <v>18</v>
      </c>
    </row>
    <row r="95" spans="1:11" ht="33.75" x14ac:dyDescent="0.2">
      <c r="A95" s="99" t="s">
        <v>272</v>
      </c>
      <c r="B95" s="101">
        <v>3</v>
      </c>
      <c r="C95" s="101">
        <v>4</v>
      </c>
      <c r="D95" s="102" t="s">
        <v>115</v>
      </c>
      <c r="E95" s="103"/>
      <c r="F95" s="123">
        <f t="shared" si="52"/>
        <v>18</v>
      </c>
      <c r="G95" s="123">
        <f t="shared" si="52"/>
        <v>0</v>
      </c>
      <c r="H95" s="123">
        <f t="shared" si="52"/>
        <v>18</v>
      </c>
      <c r="I95" s="170">
        <f t="shared" si="52"/>
        <v>18</v>
      </c>
      <c r="J95" s="170">
        <f t="shared" si="52"/>
        <v>0</v>
      </c>
      <c r="K95" s="123">
        <f t="shared" si="52"/>
        <v>18</v>
      </c>
    </row>
    <row r="96" spans="1:11" x14ac:dyDescent="0.2">
      <c r="A96" s="99" t="s">
        <v>214</v>
      </c>
      <c r="B96" s="46">
        <v>3</v>
      </c>
      <c r="C96" s="46">
        <v>4</v>
      </c>
      <c r="D96" s="47" t="s">
        <v>205</v>
      </c>
      <c r="E96" s="48"/>
      <c r="F96" s="49">
        <f t="shared" si="52"/>
        <v>18</v>
      </c>
      <c r="G96" s="49">
        <f t="shared" si="52"/>
        <v>0</v>
      </c>
      <c r="H96" s="49">
        <f t="shared" si="52"/>
        <v>18</v>
      </c>
      <c r="I96" s="171">
        <f t="shared" si="52"/>
        <v>18</v>
      </c>
      <c r="J96" s="171">
        <f t="shared" si="52"/>
        <v>0</v>
      </c>
      <c r="K96" s="49">
        <f t="shared" si="52"/>
        <v>18</v>
      </c>
    </row>
    <row r="97" spans="1:11" ht="33.75" x14ac:dyDescent="0.2">
      <c r="A97" s="44" t="s">
        <v>211</v>
      </c>
      <c r="B97" s="46">
        <v>3</v>
      </c>
      <c r="C97" s="46">
        <v>4</v>
      </c>
      <c r="D97" s="47" t="s">
        <v>209</v>
      </c>
      <c r="E97" s="48"/>
      <c r="F97" s="49">
        <f t="shared" si="52"/>
        <v>18</v>
      </c>
      <c r="G97" s="49">
        <f t="shared" si="52"/>
        <v>0</v>
      </c>
      <c r="H97" s="49">
        <f t="shared" si="52"/>
        <v>18</v>
      </c>
      <c r="I97" s="171">
        <f t="shared" si="52"/>
        <v>18</v>
      </c>
      <c r="J97" s="171">
        <f t="shared" si="52"/>
        <v>0</v>
      </c>
      <c r="K97" s="49">
        <f t="shared" si="52"/>
        <v>18</v>
      </c>
    </row>
    <row r="98" spans="1:11" ht="90" x14ac:dyDescent="0.2">
      <c r="A98" s="44" t="s">
        <v>131</v>
      </c>
      <c r="B98" s="46">
        <v>3</v>
      </c>
      <c r="C98" s="46">
        <v>4</v>
      </c>
      <c r="D98" s="57" t="s">
        <v>210</v>
      </c>
      <c r="E98" s="48"/>
      <c r="F98" s="49">
        <f t="shared" si="52"/>
        <v>18</v>
      </c>
      <c r="G98" s="49">
        <f t="shared" si="52"/>
        <v>0</v>
      </c>
      <c r="H98" s="49">
        <f t="shared" si="52"/>
        <v>18</v>
      </c>
      <c r="I98" s="171">
        <f t="shared" si="52"/>
        <v>18</v>
      </c>
      <c r="J98" s="171">
        <f t="shared" si="52"/>
        <v>0</v>
      </c>
      <c r="K98" s="49">
        <f t="shared" si="52"/>
        <v>18</v>
      </c>
    </row>
    <row r="99" spans="1:11" ht="22.5" x14ac:dyDescent="0.2">
      <c r="A99" s="44" t="s">
        <v>71</v>
      </c>
      <c r="B99" s="46">
        <v>3</v>
      </c>
      <c r="C99" s="46">
        <v>4</v>
      </c>
      <c r="D99" s="57" t="s">
        <v>210</v>
      </c>
      <c r="E99" s="48">
        <v>200</v>
      </c>
      <c r="F99" s="49">
        <f>F100</f>
        <v>18</v>
      </c>
      <c r="G99" s="49">
        <f t="shared" si="52"/>
        <v>0</v>
      </c>
      <c r="H99" s="49">
        <f t="shared" si="52"/>
        <v>18</v>
      </c>
      <c r="I99" s="171">
        <f t="shared" si="52"/>
        <v>18</v>
      </c>
      <c r="J99" s="171">
        <f t="shared" si="52"/>
        <v>0</v>
      </c>
      <c r="K99" s="49">
        <f t="shared" si="52"/>
        <v>18</v>
      </c>
    </row>
    <row r="100" spans="1:11" ht="22.5" x14ac:dyDescent="0.2">
      <c r="A100" s="44" t="s">
        <v>44</v>
      </c>
      <c r="B100" s="46">
        <v>3</v>
      </c>
      <c r="C100" s="46">
        <v>4</v>
      </c>
      <c r="D100" s="57" t="s">
        <v>210</v>
      </c>
      <c r="E100" s="48">
        <v>240</v>
      </c>
      <c r="F100" s="49">
        <v>18</v>
      </c>
      <c r="G100" s="49">
        <v>0</v>
      </c>
      <c r="H100" s="49">
        <f>F100+G100</f>
        <v>18</v>
      </c>
      <c r="I100" s="171">
        <v>18</v>
      </c>
      <c r="J100" s="49">
        <v>0</v>
      </c>
      <c r="K100" s="49">
        <f>I100+J100</f>
        <v>18</v>
      </c>
    </row>
    <row r="101" spans="1:11" x14ac:dyDescent="0.2">
      <c r="A101" s="73" t="s">
        <v>149</v>
      </c>
      <c r="B101" s="114">
        <v>3</v>
      </c>
      <c r="C101" s="114">
        <v>9</v>
      </c>
      <c r="D101" s="75"/>
      <c r="E101" s="72"/>
      <c r="F101" s="62">
        <f>F102</f>
        <v>2</v>
      </c>
      <c r="G101" s="62">
        <f t="shared" ref="G101:H101" si="53">G102</f>
        <v>0</v>
      </c>
      <c r="H101" s="62">
        <f t="shared" si="53"/>
        <v>2</v>
      </c>
      <c r="I101" s="169">
        <f>I102</f>
        <v>2</v>
      </c>
      <c r="J101" s="169">
        <f t="shared" ref="J101:K101" si="54">J102</f>
        <v>0</v>
      </c>
      <c r="K101" s="62">
        <f t="shared" si="54"/>
        <v>2</v>
      </c>
    </row>
    <row r="102" spans="1:11" ht="33.75" x14ac:dyDescent="0.2">
      <c r="A102" s="99" t="s">
        <v>273</v>
      </c>
      <c r="B102" s="101">
        <v>3</v>
      </c>
      <c r="C102" s="101">
        <v>9</v>
      </c>
      <c r="D102" s="124">
        <v>7500000000</v>
      </c>
      <c r="E102" s="103"/>
      <c r="F102" s="123">
        <f>F103+F108</f>
        <v>2</v>
      </c>
      <c r="G102" s="123">
        <f t="shared" ref="G102:H102" si="55">G103+G108</f>
        <v>0</v>
      </c>
      <c r="H102" s="123">
        <f t="shared" si="55"/>
        <v>2</v>
      </c>
      <c r="I102" s="170">
        <f>I103+I108</f>
        <v>2</v>
      </c>
      <c r="J102" s="170">
        <f t="shared" ref="J102:K102" si="56">J103+J108</f>
        <v>0</v>
      </c>
      <c r="K102" s="123">
        <f t="shared" si="56"/>
        <v>2</v>
      </c>
    </row>
    <row r="103" spans="1:11" x14ac:dyDescent="0.2">
      <c r="A103" s="99" t="s">
        <v>214</v>
      </c>
      <c r="B103" s="46">
        <v>3</v>
      </c>
      <c r="C103" s="46">
        <v>9</v>
      </c>
      <c r="D103" s="57">
        <v>7540000000</v>
      </c>
      <c r="E103" s="48"/>
      <c r="F103" s="49">
        <f t="shared" ref="F103:K106" si="57">F104</f>
        <v>1</v>
      </c>
      <c r="G103" s="49">
        <f t="shared" si="57"/>
        <v>0</v>
      </c>
      <c r="H103" s="49">
        <f t="shared" si="57"/>
        <v>1</v>
      </c>
      <c r="I103" s="171">
        <f t="shared" si="57"/>
        <v>1</v>
      </c>
      <c r="J103" s="171">
        <f t="shared" si="57"/>
        <v>0</v>
      </c>
      <c r="K103" s="49">
        <f t="shared" si="57"/>
        <v>1</v>
      </c>
    </row>
    <row r="104" spans="1:11" ht="33.75" x14ac:dyDescent="0.2">
      <c r="A104" s="44" t="s">
        <v>212</v>
      </c>
      <c r="B104" s="46">
        <v>3</v>
      </c>
      <c r="C104" s="46">
        <v>9</v>
      </c>
      <c r="D104" s="57">
        <v>7541100000</v>
      </c>
      <c r="E104" s="48"/>
      <c r="F104" s="49">
        <f t="shared" si="57"/>
        <v>1</v>
      </c>
      <c r="G104" s="49">
        <f t="shared" si="57"/>
        <v>0</v>
      </c>
      <c r="H104" s="49">
        <f t="shared" si="57"/>
        <v>1</v>
      </c>
      <c r="I104" s="171">
        <f t="shared" si="57"/>
        <v>1</v>
      </c>
      <c r="J104" s="171">
        <f t="shared" si="57"/>
        <v>0</v>
      </c>
      <c r="K104" s="49">
        <f t="shared" si="57"/>
        <v>1</v>
      </c>
    </row>
    <row r="105" spans="1:11" x14ac:dyDescent="0.2">
      <c r="A105" s="52" t="s">
        <v>155</v>
      </c>
      <c r="B105" s="46">
        <v>3</v>
      </c>
      <c r="C105" s="46">
        <v>9</v>
      </c>
      <c r="D105" s="57">
        <v>7541199990</v>
      </c>
      <c r="E105" s="48"/>
      <c r="F105" s="49">
        <f t="shared" si="57"/>
        <v>1</v>
      </c>
      <c r="G105" s="49">
        <f t="shared" si="57"/>
        <v>0</v>
      </c>
      <c r="H105" s="49">
        <f t="shared" si="57"/>
        <v>1</v>
      </c>
      <c r="I105" s="171">
        <f t="shared" si="57"/>
        <v>1</v>
      </c>
      <c r="J105" s="171">
        <f t="shared" si="57"/>
        <v>0</v>
      </c>
      <c r="K105" s="49">
        <f t="shared" si="57"/>
        <v>1</v>
      </c>
    </row>
    <row r="106" spans="1:11" ht="22.5" x14ac:dyDescent="0.2">
      <c r="A106" s="44" t="s">
        <v>71</v>
      </c>
      <c r="B106" s="46">
        <v>3</v>
      </c>
      <c r="C106" s="46">
        <v>9</v>
      </c>
      <c r="D106" s="57">
        <v>7541199990</v>
      </c>
      <c r="E106" s="48">
        <v>200</v>
      </c>
      <c r="F106" s="49">
        <f t="shared" si="57"/>
        <v>1</v>
      </c>
      <c r="G106" s="49">
        <f t="shared" si="57"/>
        <v>0</v>
      </c>
      <c r="H106" s="49">
        <f t="shared" si="57"/>
        <v>1</v>
      </c>
      <c r="I106" s="171">
        <f t="shared" si="57"/>
        <v>1</v>
      </c>
      <c r="J106" s="171">
        <f t="shared" si="57"/>
        <v>0</v>
      </c>
      <c r="K106" s="49">
        <f t="shared" si="57"/>
        <v>1</v>
      </c>
    </row>
    <row r="107" spans="1:11" ht="22.5" x14ac:dyDescent="0.2">
      <c r="A107" s="44" t="s">
        <v>44</v>
      </c>
      <c r="B107" s="46">
        <v>3</v>
      </c>
      <c r="C107" s="46">
        <v>9</v>
      </c>
      <c r="D107" s="57">
        <v>7541199990</v>
      </c>
      <c r="E107" s="48">
        <v>240</v>
      </c>
      <c r="F107" s="49">
        <v>1</v>
      </c>
      <c r="G107" s="49">
        <v>0</v>
      </c>
      <c r="H107" s="49">
        <f>F107+G107</f>
        <v>1</v>
      </c>
      <c r="I107" s="171">
        <v>1</v>
      </c>
      <c r="J107" s="49">
        <v>0</v>
      </c>
      <c r="K107" s="49">
        <f>I107+J107</f>
        <v>1</v>
      </c>
    </row>
    <row r="108" spans="1:11" ht="22.5" x14ac:dyDescent="0.2">
      <c r="A108" s="44" t="s">
        <v>213</v>
      </c>
      <c r="B108" s="46">
        <v>3</v>
      </c>
      <c r="C108" s="46">
        <v>9</v>
      </c>
      <c r="D108" s="57">
        <v>7541200000</v>
      </c>
      <c r="E108" s="48"/>
      <c r="F108" s="49">
        <f>F109</f>
        <v>1</v>
      </c>
      <c r="G108" s="49">
        <f t="shared" ref="G108:H108" si="58">G109</f>
        <v>0</v>
      </c>
      <c r="H108" s="49">
        <f t="shared" si="58"/>
        <v>1</v>
      </c>
      <c r="I108" s="171">
        <f>I109</f>
        <v>1</v>
      </c>
      <c r="J108" s="171">
        <f t="shared" ref="J108:K108" si="59">J109</f>
        <v>0</v>
      </c>
      <c r="K108" s="49">
        <f t="shared" si="59"/>
        <v>1</v>
      </c>
    </row>
    <row r="109" spans="1:11" x14ac:dyDescent="0.2">
      <c r="A109" s="52" t="s">
        <v>155</v>
      </c>
      <c r="B109" s="46">
        <v>3</v>
      </c>
      <c r="C109" s="46">
        <v>9</v>
      </c>
      <c r="D109" s="57">
        <v>7541299990</v>
      </c>
      <c r="E109" s="48"/>
      <c r="F109" s="49">
        <f t="shared" ref="F109:K110" si="60">F110</f>
        <v>1</v>
      </c>
      <c r="G109" s="49">
        <f t="shared" si="60"/>
        <v>0</v>
      </c>
      <c r="H109" s="49">
        <f t="shared" si="60"/>
        <v>1</v>
      </c>
      <c r="I109" s="171">
        <f t="shared" si="60"/>
        <v>1</v>
      </c>
      <c r="J109" s="171">
        <f t="shared" si="60"/>
        <v>0</v>
      </c>
      <c r="K109" s="49">
        <f t="shared" si="60"/>
        <v>1</v>
      </c>
    </row>
    <row r="110" spans="1:11" ht="22.5" x14ac:dyDescent="0.2">
      <c r="A110" s="44" t="s">
        <v>71</v>
      </c>
      <c r="B110" s="46">
        <v>3</v>
      </c>
      <c r="C110" s="46">
        <v>9</v>
      </c>
      <c r="D110" s="57">
        <v>7541299990</v>
      </c>
      <c r="E110" s="48">
        <v>200</v>
      </c>
      <c r="F110" s="49">
        <f t="shared" si="60"/>
        <v>1</v>
      </c>
      <c r="G110" s="49">
        <f t="shared" si="60"/>
        <v>0</v>
      </c>
      <c r="H110" s="49">
        <f t="shared" si="60"/>
        <v>1</v>
      </c>
      <c r="I110" s="171">
        <f t="shared" si="60"/>
        <v>1</v>
      </c>
      <c r="J110" s="171">
        <f t="shared" si="60"/>
        <v>0</v>
      </c>
      <c r="K110" s="49">
        <f t="shared" si="60"/>
        <v>1</v>
      </c>
    </row>
    <row r="111" spans="1:11" ht="22.5" x14ac:dyDescent="0.2">
      <c r="A111" s="44" t="s">
        <v>44</v>
      </c>
      <c r="B111" s="46">
        <v>3</v>
      </c>
      <c r="C111" s="46">
        <v>9</v>
      </c>
      <c r="D111" s="57">
        <v>7541299990</v>
      </c>
      <c r="E111" s="48">
        <v>240</v>
      </c>
      <c r="F111" s="49">
        <v>1</v>
      </c>
      <c r="G111" s="49">
        <v>0</v>
      </c>
      <c r="H111" s="49">
        <f>F111+G111</f>
        <v>1</v>
      </c>
      <c r="I111" s="171">
        <v>1</v>
      </c>
      <c r="J111" s="49">
        <v>0</v>
      </c>
      <c r="K111" s="49">
        <f>I111+J111</f>
        <v>1</v>
      </c>
    </row>
    <row r="112" spans="1:11" ht="22.5" x14ac:dyDescent="0.2">
      <c r="A112" s="73" t="s">
        <v>61</v>
      </c>
      <c r="B112" s="114">
        <v>3</v>
      </c>
      <c r="C112" s="114">
        <v>14</v>
      </c>
      <c r="D112" s="71"/>
      <c r="E112" s="72"/>
      <c r="F112" s="115">
        <f t="shared" ref="F112:K117" si="61">F113</f>
        <v>32</v>
      </c>
      <c r="G112" s="115">
        <f t="shared" si="61"/>
        <v>0</v>
      </c>
      <c r="H112" s="115">
        <f t="shared" si="61"/>
        <v>32</v>
      </c>
      <c r="I112" s="180">
        <f t="shared" si="61"/>
        <v>32</v>
      </c>
      <c r="J112" s="180">
        <f t="shared" si="61"/>
        <v>0</v>
      </c>
      <c r="K112" s="115">
        <f t="shared" si="61"/>
        <v>32</v>
      </c>
    </row>
    <row r="113" spans="1:11" ht="33.75" x14ac:dyDescent="0.2">
      <c r="A113" s="99" t="s">
        <v>272</v>
      </c>
      <c r="B113" s="101">
        <v>3</v>
      </c>
      <c r="C113" s="101">
        <v>14</v>
      </c>
      <c r="D113" s="102" t="s">
        <v>115</v>
      </c>
      <c r="E113" s="103"/>
      <c r="F113" s="104">
        <f t="shared" si="61"/>
        <v>32</v>
      </c>
      <c r="G113" s="104">
        <f t="shared" si="61"/>
        <v>0</v>
      </c>
      <c r="H113" s="104">
        <f t="shared" si="61"/>
        <v>32</v>
      </c>
      <c r="I113" s="179">
        <f t="shared" si="61"/>
        <v>32</v>
      </c>
      <c r="J113" s="179">
        <f t="shared" si="61"/>
        <v>0</v>
      </c>
      <c r="K113" s="104">
        <f t="shared" si="61"/>
        <v>32</v>
      </c>
    </row>
    <row r="114" spans="1:11" x14ac:dyDescent="0.2">
      <c r="A114" s="99" t="s">
        <v>214</v>
      </c>
      <c r="B114" s="46">
        <v>3</v>
      </c>
      <c r="C114" s="46">
        <v>14</v>
      </c>
      <c r="D114" s="47" t="s">
        <v>205</v>
      </c>
      <c r="E114" s="48"/>
      <c r="F114" s="49">
        <f>F115+F122</f>
        <v>32</v>
      </c>
      <c r="G114" s="49">
        <f t="shared" ref="G114:H114" si="62">G115+G122</f>
        <v>0</v>
      </c>
      <c r="H114" s="49">
        <f t="shared" si="62"/>
        <v>32</v>
      </c>
      <c r="I114" s="171">
        <f>I115+I122</f>
        <v>32</v>
      </c>
      <c r="J114" s="171">
        <f t="shared" ref="J114:K114" si="63">J115+J122</f>
        <v>0</v>
      </c>
      <c r="K114" s="49">
        <f t="shared" si="63"/>
        <v>32</v>
      </c>
    </row>
    <row r="115" spans="1:11" ht="22.5" x14ac:dyDescent="0.2">
      <c r="A115" s="44" t="s">
        <v>215</v>
      </c>
      <c r="B115" s="46">
        <v>3</v>
      </c>
      <c r="C115" s="46">
        <v>14</v>
      </c>
      <c r="D115" s="47" t="s">
        <v>216</v>
      </c>
      <c r="E115" s="48"/>
      <c r="F115" s="49">
        <f>F116+F119</f>
        <v>31</v>
      </c>
      <c r="G115" s="49">
        <f t="shared" ref="G115:H115" si="64">G116+G119</f>
        <v>0</v>
      </c>
      <c r="H115" s="49">
        <f t="shared" si="64"/>
        <v>31</v>
      </c>
      <c r="I115" s="171">
        <f>I116+I119</f>
        <v>31</v>
      </c>
      <c r="J115" s="171">
        <f t="shared" ref="J115:K115" si="65">J116+J119</f>
        <v>0</v>
      </c>
      <c r="K115" s="49">
        <f t="shared" si="65"/>
        <v>31</v>
      </c>
    </row>
    <row r="116" spans="1:11" ht="22.5" x14ac:dyDescent="0.2">
      <c r="A116" s="44" t="s">
        <v>108</v>
      </c>
      <c r="B116" s="46">
        <v>3</v>
      </c>
      <c r="C116" s="46">
        <v>14</v>
      </c>
      <c r="D116" s="47" t="s">
        <v>217</v>
      </c>
      <c r="E116" s="48"/>
      <c r="F116" s="49">
        <f t="shared" si="61"/>
        <v>24.8</v>
      </c>
      <c r="G116" s="49">
        <f t="shared" si="61"/>
        <v>0</v>
      </c>
      <c r="H116" s="49">
        <f t="shared" si="61"/>
        <v>24.8</v>
      </c>
      <c r="I116" s="171">
        <f t="shared" si="61"/>
        <v>24.8</v>
      </c>
      <c r="J116" s="171">
        <f t="shared" si="61"/>
        <v>0</v>
      </c>
      <c r="K116" s="49">
        <f t="shared" si="61"/>
        <v>24.8</v>
      </c>
    </row>
    <row r="117" spans="1:11" ht="45" x14ac:dyDescent="0.2">
      <c r="A117" s="44" t="s">
        <v>46</v>
      </c>
      <c r="B117" s="46">
        <v>3</v>
      </c>
      <c r="C117" s="46">
        <v>14</v>
      </c>
      <c r="D117" s="47" t="s">
        <v>217</v>
      </c>
      <c r="E117" s="48">
        <v>100</v>
      </c>
      <c r="F117" s="49">
        <f t="shared" si="61"/>
        <v>24.8</v>
      </c>
      <c r="G117" s="49">
        <f t="shared" si="61"/>
        <v>0</v>
      </c>
      <c r="H117" s="49">
        <f t="shared" si="61"/>
        <v>24.8</v>
      </c>
      <c r="I117" s="171">
        <f t="shared" si="61"/>
        <v>24.8</v>
      </c>
      <c r="J117" s="171">
        <f t="shared" si="61"/>
        <v>0</v>
      </c>
      <c r="K117" s="49">
        <f t="shared" si="61"/>
        <v>24.8</v>
      </c>
    </row>
    <row r="118" spans="1:11" ht="22.5" x14ac:dyDescent="0.2">
      <c r="A118" s="44" t="s">
        <v>50</v>
      </c>
      <c r="B118" s="46">
        <v>3</v>
      </c>
      <c r="C118" s="46">
        <v>14</v>
      </c>
      <c r="D118" s="47" t="s">
        <v>217</v>
      </c>
      <c r="E118" s="48">
        <v>120</v>
      </c>
      <c r="F118" s="49">
        <v>24.8</v>
      </c>
      <c r="G118" s="49">
        <v>0</v>
      </c>
      <c r="H118" s="49">
        <f>F118+G118</f>
        <v>24.8</v>
      </c>
      <c r="I118" s="171">
        <v>24.8</v>
      </c>
      <c r="J118" s="49">
        <v>0</v>
      </c>
      <c r="K118" s="49">
        <f>I118+J118</f>
        <v>24.8</v>
      </c>
    </row>
    <row r="119" spans="1:11" ht="22.5" x14ac:dyDescent="0.2">
      <c r="A119" s="44" t="s">
        <v>290</v>
      </c>
      <c r="B119" s="46">
        <v>3</v>
      </c>
      <c r="C119" s="46">
        <v>14</v>
      </c>
      <c r="D119" s="47" t="s">
        <v>218</v>
      </c>
      <c r="E119" s="48"/>
      <c r="F119" s="53">
        <f t="shared" ref="F119:K120" si="66">F120</f>
        <v>6.2</v>
      </c>
      <c r="G119" s="53">
        <f t="shared" si="66"/>
        <v>0</v>
      </c>
      <c r="H119" s="53">
        <f t="shared" si="66"/>
        <v>6.2</v>
      </c>
      <c r="I119" s="177">
        <f t="shared" si="66"/>
        <v>6.2</v>
      </c>
      <c r="J119" s="177">
        <f t="shared" si="66"/>
        <v>0</v>
      </c>
      <c r="K119" s="53">
        <f t="shared" si="66"/>
        <v>6.2</v>
      </c>
    </row>
    <row r="120" spans="1:11" ht="45" x14ac:dyDescent="0.2">
      <c r="A120" s="44" t="s">
        <v>46</v>
      </c>
      <c r="B120" s="46">
        <v>3</v>
      </c>
      <c r="C120" s="46">
        <v>14</v>
      </c>
      <c r="D120" s="47" t="s">
        <v>218</v>
      </c>
      <c r="E120" s="48">
        <v>100</v>
      </c>
      <c r="F120" s="53">
        <f t="shared" si="66"/>
        <v>6.2</v>
      </c>
      <c r="G120" s="53">
        <f t="shared" si="66"/>
        <v>0</v>
      </c>
      <c r="H120" s="53">
        <f t="shared" si="66"/>
        <v>6.2</v>
      </c>
      <c r="I120" s="177">
        <f t="shared" si="66"/>
        <v>6.2</v>
      </c>
      <c r="J120" s="177">
        <f t="shared" si="66"/>
        <v>0</v>
      </c>
      <c r="K120" s="53">
        <f t="shared" si="66"/>
        <v>6.2</v>
      </c>
    </row>
    <row r="121" spans="1:11" ht="22.5" x14ac:dyDescent="0.2">
      <c r="A121" s="44" t="s">
        <v>50</v>
      </c>
      <c r="B121" s="46">
        <v>3</v>
      </c>
      <c r="C121" s="46">
        <v>14</v>
      </c>
      <c r="D121" s="47" t="s">
        <v>218</v>
      </c>
      <c r="E121" s="48">
        <v>120</v>
      </c>
      <c r="F121" s="49">
        <v>6.2</v>
      </c>
      <c r="G121" s="49">
        <v>0</v>
      </c>
      <c r="H121" s="49">
        <f>F121+G121</f>
        <v>6.2</v>
      </c>
      <c r="I121" s="171">
        <v>6.2</v>
      </c>
      <c r="J121" s="49">
        <v>0</v>
      </c>
      <c r="K121" s="49">
        <f>I121+J121</f>
        <v>6.2</v>
      </c>
    </row>
    <row r="122" spans="1:11" ht="33.75" x14ac:dyDescent="0.2">
      <c r="A122" s="44" t="s">
        <v>241</v>
      </c>
      <c r="B122" s="46">
        <v>3</v>
      </c>
      <c r="C122" s="46">
        <v>14</v>
      </c>
      <c r="D122" s="47" t="s">
        <v>239</v>
      </c>
      <c r="E122" s="48"/>
      <c r="F122" s="53">
        <f t="shared" ref="F122:K124" si="67">F123</f>
        <v>1</v>
      </c>
      <c r="G122" s="53">
        <f t="shared" si="67"/>
        <v>0</v>
      </c>
      <c r="H122" s="53">
        <f t="shared" si="67"/>
        <v>1</v>
      </c>
      <c r="I122" s="177">
        <f t="shared" si="67"/>
        <v>1</v>
      </c>
      <c r="J122" s="177">
        <f t="shared" si="67"/>
        <v>0</v>
      </c>
      <c r="K122" s="53">
        <f t="shared" si="67"/>
        <v>1</v>
      </c>
    </row>
    <row r="123" spans="1:11" x14ac:dyDescent="0.2">
      <c r="A123" s="52" t="s">
        <v>155</v>
      </c>
      <c r="B123" s="46">
        <v>3</v>
      </c>
      <c r="C123" s="46">
        <v>14</v>
      </c>
      <c r="D123" s="47" t="s">
        <v>240</v>
      </c>
      <c r="E123" s="48"/>
      <c r="F123" s="53">
        <f t="shared" si="67"/>
        <v>1</v>
      </c>
      <c r="G123" s="53">
        <f t="shared" si="67"/>
        <v>0</v>
      </c>
      <c r="H123" s="53">
        <f t="shared" si="67"/>
        <v>1</v>
      </c>
      <c r="I123" s="177">
        <f t="shared" si="67"/>
        <v>1</v>
      </c>
      <c r="J123" s="177">
        <f t="shared" si="67"/>
        <v>0</v>
      </c>
      <c r="K123" s="53">
        <f t="shared" si="67"/>
        <v>1</v>
      </c>
    </row>
    <row r="124" spans="1:11" ht="22.5" x14ac:dyDescent="0.2">
      <c r="A124" s="44" t="s">
        <v>71</v>
      </c>
      <c r="B124" s="46">
        <v>3</v>
      </c>
      <c r="C124" s="46">
        <v>14</v>
      </c>
      <c r="D124" s="47" t="s">
        <v>240</v>
      </c>
      <c r="E124" s="48">
        <v>200</v>
      </c>
      <c r="F124" s="53">
        <f t="shared" si="67"/>
        <v>1</v>
      </c>
      <c r="G124" s="53">
        <f t="shared" si="67"/>
        <v>0</v>
      </c>
      <c r="H124" s="53">
        <f t="shared" si="67"/>
        <v>1</v>
      </c>
      <c r="I124" s="177">
        <f t="shared" si="67"/>
        <v>1</v>
      </c>
      <c r="J124" s="177">
        <f t="shared" si="67"/>
        <v>0</v>
      </c>
      <c r="K124" s="53">
        <f t="shared" si="67"/>
        <v>1</v>
      </c>
    </row>
    <row r="125" spans="1:11" ht="22.5" x14ac:dyDescent="0.2">
      <c r="A125" s="44" t="s">
        <v>44</v>
      </c>
      <c r="B125" s="46">
        <v>3</v>
      </c>
      <c r="C125" s="46">
        <v>14</v>
      </c>
      <c r="D125" s="47" t="s">
        <v>240</v>
      </c>
      <c r="E125" s="48">
        <v>240</v>
      </c>
      <c r="F125" s="53">
        <v>1</v>
      </c>
      <c r="G125" s="53">
        <v>0</v>
      </c>
      <c r="H125" s="53">
        <f>F125+G125</f>
        <v>1</v>
      </c>
      <c r="I125" s="177">
        <v>1</v>
      </c>
      <c r="J125" s="53">
        <v>0</v>
      </c>
      <c r="K125" s="53">
        <f>I125+J125</f>
        <v>1</v>
      </c>
    </row>
    <row r="126" spans="1:11" x14ac:dyDescent="0.2">
      <c r="A126" s="125" t="s">
        <v>14</v>
      </c>
      <c r="B126" s="127">
        <v>4</v>
      </c>
      <c r="C126" s="131">
        <v>0</v>
      </c>
      <c r="D126" s="128" t="s">
        <v>42</v>
      </c>
      <c r="E126" s="129" t="s">
        <v>42</v>
      </c>
      <c r="F126" s="132">
        <f>F127+F147+F154+F140</f>
        <v>3899.1</v>
      </c>
      <c r="G126" s="132">
        <f t="shared" ref="G126:H126" si="68">G127+G147+G154+G140</f>
        <v>0</v>
      </c>
      <c r="H126" s="132">
        <f t="shared" si="68"/>
        <v>3899.1</v>
      </c>
      <c r="I126" s="181">
        <f>I127+I147+I154+I140</f>
        <v>6428.4</v>
      </c>
      <c r="J126" s="181">
        <f t="shared" ref="J126:K126" si="69">J127+J147+J154+J140</f>
        <v>0</v>
      </c>
      <c r="K126" s="132">
        <f t="shared" si="69"/>
        <v>6428.4</v>
      </c>
    </row>
    <row r="127" spans="1:11" x14ac:dyDescent="0.2">
      <c r="A127" s="73" t="s">
        <v>150</v>
      </c>
      <c r="B127" s="114">
        <v>4</v>
      </c>
      <c r="C127" s="114">
        <v>1</v>
      </c>
      <c r="D127" s="71"/>
      <c r="E127" s="72"/>
      <c r="F127" s="62">
        <f t="shared" ref="F127:K129" si="70">F128</f>
        <v>300</v>
      </c>
      <c r="G127" s="62">
        <f t="shared" si="70"/>
        <v>0</v>
      </c>
      <c r="H127" s="62">
        <f t="shared" si="70"/>
        <v>300</v>
      </c>
      <c r="I127" s="169">
        <f t="shared" si="70"/>
        <v>300</v>
      </c>
      <c r="J127" s="169">
        <f t="shared" si="70"/>
        <v>0</v>
      </c>
      <c r="K127" s="62">
        <f t="shared" si="70"/>
        <v>300</v>
      </c>
    </row>
    <row r="128" spans="1:11" ht="22.5" x14ac:dyDescent="0.2">
      <c r="A128" s="99" t="s">
        <v>280</v>
      </c>
      <c r="B128" s="101">
        <v>4</v>
      </c>
      <c r="C128" s="101">
        <v>1</v>
      </c>
      <c r="D128" s="102" t="s">
        <v>147</v>
      </c>
      <c r="E128" s="103"/>
      <c r="F128" s="123">
        <f t="shared" si="70"/>
        <v>300</v>
      </c>
      <c r="G128" s="123">
        <f t="shared" si="70"/>
        <v>0</v>
      </c>
      <c r="H128" s="123">
        <f t="shared" si="70"/>
        <v>300</v>
      </c>
      <c r="I128" s="170">
        <f t="shared" si="70"/>
        <v>300</v>
      </c>
      <c r="J128" s="170">
        <f t="shared" si="70"/>
        <v>0</v>
      </c>
      <c r="K128" s="123">
        <f t="shared" si="70"/>
        <v>300</v>
      </c>
    </row>
    <row r="129" spans="1:11" x14ac:dyDescent="0.2">
      <c r="A129" s="99" t="s">
        <v>214</v>
      </c>
      <c r="B129" s="46">
        <v>4</v>
      </c>
      <c r="C129" s="46">
        <v>1</v>
      </c>
      <c r="D129" s="47" t="s">
        <v>201</v>
      </c>
      <c r="E129" s="48"/>
      <c r="F129" s="86">
        <f t="shared" si="70"/>
        <v>300</v>
      </c>
      <c r="G129" s="86">
        <f t="shared" si="70"/>
        <v>0</v>
      </c>
      <c r="H129" s="86">
        <f t="shared" si="70"/>
        <v>300</v>
      </c>
      <c r="I129" s="175">
        <f t="shared" si="70"/>
        <v>300</v>
      </c>
      <c r="J129" s="175">
        <f t="shared" si="70"/>
        <v>0</v>
      </c>
      <c r="K129" s="86">
        <f t="shared" si="70"/>
        <v>300</v>
      </c>
    </row>
    <row r="130" spans="1:11" ht="33.75" x14ac:dyDescent="0.2">
      <c r="A130" s="44" t="s">
        <v>222</v>
      </c>
      <c r="B130" s="46">
        <v>4</v>
      </c>
      <c r="C130" s="46">
        <v>1</v>
      </c>
      <c r="D130" s="47" t="s">
        <v>219</v>
      </c>
      <c r="E130" s="48"/>
      <c r="F130" s="86">
        <f>F131+F137+F134</f>
        <v>300</v>
      </c>
      <c r="G130" s="86">
        <f t="shared" ref="G130:H130" si="71">G131+G137+G134</f>
        <v>0</v>
      </c>
      <c r="H130" s="86">
        <f t="shared" si="71"/>
        <v>300</v>
      </c>
      <c r="I130" s="86">
        <f>I131+I137+I134</f>
        <v>300</v>
      </c>
      <c r="J130" s="86">
        <f t="shared" ref="J130" si="72">J131+J137+J134</f>
        <v>0</v>
      </c>
      <c r="K130" s="86">
        <f t="shared" ref="K130" si="73">K131+K137+K134</f>
        <v>300</v>
      </c>
    </row>
    <row r="131" spans="1:11" ht="22.5" x14ac:dyDescent="0.2">
      <c r="A131" s="44" t="s">
        <v>146</v>
      </c>
      <c r="B131" s="46">
        <v>4</v>
      </c>
      <c r="C131" s="46">
        <v>1</v>
      </c>
      <c r="D131" s="47" t="s">
        <v>220</v>
      </c>
      <c r="E131" s="48"/>
      <c r="F131" s="86">
        <f>F132</f>
        <v>150</v>
      </c>
      <c r="G131" s="86">
        <f t="shared" ref="G131:H132" si="74">G132</f>
        <v>0</v>
      </c>
      <c r="H131" s="86">
        <f t="shared" si="74"/>
        <v>150</v>
      </c>
      <c r="I131" s="175">
        <f>I132</f>
        <v>150</v>
      </c>
      <c r="J131" s="175">
        <f t="shared" ref="J131:K132" si="75">J132</f>
        <v>0</v>
      </c>
      <c r="K131" s="86">
        <f t="shared" si="75"/>
        <v>150</v>
      </c>
    </row>
    <row r="132" spans="1:11" ht="45" x14ac:dyDescent="0.2">
      <c r="A132" s="44" t="s">
        <v>46</v>
      </c>
      <c r="B132" s="46">
        <v>4</v>
      </c>
      <c r="C132" s="46">
        <v>1</v>
      </c>
      <c r="D132" s="47" t="s">
        <v>220</v>
      </c>
      <c r="E132" s="48">
        <v>100</v>
      </c>
      <c r="F132" s="86">
        <f>F133</f>
        <v>150</v>
      </c>
      <c r="G132" s="86">
        <f t="shared" si="74"/>
        <v>0</v>
      </c>
      <c r="H132" s="86">
        <f t="shared" si="74"/>
        <v>150</v>
      </c>
      <c r="I132" s="175">
        <f>I133</f>
        <v>150</v>
      </c>
      <c r="J132" s="175">
        <f t="shared" si="75"/>
        <v>0</v>
      </c>
      <c r="K132" s="86">
        <f t="shared" si="75"/>
        <v>150</v>
      </c>
    </row>
    <row r="133" spans="1:11" x14ac:dyDescent="0.2">
      <c r="A133" s="44" t="s">
        <v>48</v>
      </c>
      <c r="B133" s="46">
        <v>4</v>
      </c>
      <c r="C133" s="46">
        <v>1</v>
      </c>
      <c r="D133" s="47" t="s">
        <v>220</v>
      </c>
      <c r="E133" s="48">
        <v>110</v>
      </c>
      <c r="F133" s="86">
        <v>150</v>
      </c>
      <c r="G133" s="86">
        <v>0</v>
      </c>
      <c r="H133" s="86">
        <f>F133+G133</f>
        <v>150</v>
      </c>
      <c r="I133" s="175">
        <v>150</v>
      </c>
      <c r="J133" s="86">
        <v>0</v>
      </c>
      <c r="K133" s="86">
        <f>I133+J133</f>
        <v>150</v>
      </c>
    </row>
    <row r="134" spans="1:11" ht="33.75" x14ac:dyDescent="0.2">
      <c r="A134" s="44" t="s">
        <v>291</v>
      </c>
      <c r="B134" s="46">
        <v>4</v>
      </c>
      <c r="C134" s="46">
        <v>1</v>
      </c>
      <c r="D134" s="47" t="s">
        <v>315</v>
      </c>
      <c r="E134" s="48"/>
      <c r="F134" s="86">
        <f>F135</f>
        <v>0</v>
      </c>
      <c r="G134" s="86">
        <f t="shared" ref="G134:J135" si="76">G135</f>
        <v>150</v>
      </c>
      <c r="H134" s="86">
        <f t="shared" si="76"/>
        <v>150</v>
      </c>
      <c r="I134" s="86">
        <f t="shared" si="76"/>
        <v>0</v>
      </c>
      <c r="J134" s="86">
        <f t="shared" si="76"/>
        <v>150</v>
      </c>
      <c r="K134" s="86">
        <f>K135</f>
        <v>150</v>
      </c>
    </row>
    <row r="135" spans="1:11" ht="45" x14ac:dyDescent="0.2">
      <c r="A135" s="44" t="s">
        <v>46</v>
      </c>
      <c r="B135" s="46">
        <v>4</v>
      </c>
      <c r="C135" s="46">
        <v>1</v>
      </c>
      <c r="D135" s="47" t="s">
        <v>315</v>
      </c>
      <c r="E135" s="48">
        <v>100</v>
      </c>
      <c r="F135" s="86">
        <f>F136</f>
        <v>0</v>
      </c>
      <c r="G135" s="86">
        <f t="shared" si="76"/>
        <v>150</v>
      </c>
      <c r="H135" s="86">
        <f t="shared" si="76"/>
        <v>150</v>
      </c>
      <c r="I135" s="86">
        <f t="shared" si="76"/>
        <v>0</v>
      </c>
      <c r="J135" s="86">
        <f t="shared" si="76"/>
        <v>150</v>
      </c>
      <c r="K135" s="86">
        <f>K136</f>
        <v>150</v>
      </c>
    </row>
    <row r="136" spans="1:11" x14ac:dyDescent="0.2">
      <c r="A136" s="44" t="s">
        <v>48</v>
      </c>
      <c r="B136" s="46">
        <v>4</v>
      </c>
      <c r="C136" s="46">
        <v>1</v>
      </c>
      <c r="D136" s="47" t="s">
        <v>315</v>
      </c>
      <c r="E136" s="48">
        <v>110</v>
      </c>
      <c r="F136" s="86">
        <v>0</v>
      </c>
      <c r="G136" s="86">
        <v>150</v>
      </c>
      <c r="H136" s="86">
        <f>F136+G136</f>
        <v>150</v>
      </c>
      <c r="I136" s="175">
        <v>0</v>
      </c>
      <c r="J136" s="175">
        <v>150</v>
      </c>
      <c r="K136" s="86">
        <f>I136+J136</f>
        <v>150</v>
      </c>
    </row>
    <row r="137" spans="1:11" ht="33.75" x14ac:dyDescent="0.2">
      <c r="A137" s="44" t="s">
        <v>291</v>
      </c>
      <c r="B137" s="46">
        <v>4</v>
      </c>
      <c r="C137" s="46">
        <v>1</v>
      </c>
      <c r="D137" s="47" t="s">
        <v>221</v>
      </c>
      <c r="E137" s="48"/>
      <c r="F137" s="86">
        <f>F138</f>
        <v>150</v>
      </c>
      <c r="G137" s="86">
        <f t="shared" ref="G137:H138" si="77">G138</f>
        <v>-150</v>
      </c>
      <c r="H137" s="86">
        <f t="shared" si="77"/>
        <v>0</v>
      </c>
      <c r="I137" s="175">
        <f>I138</f>
        <v>150</v>
      </c>
      <c r="J137" s="175">
        <f t="shared" ref="J137:K138" si="78">J138</f>
        <v>-150</v>
      </c>
      <c r="K137" s="86">
        <f t="shared" si="78"/>
        <v>0</v>
      </c>
    </row>
    <row r="138" spans="1:11" ht="45" x14ac:dyDescent="0.2">
      <c r="A138" s="44" t="s">
        <v>46</v>
      </c>
      <c r="B138" s="46">
        <v>4</v>
      </c>
      <c r="C138" s="46">
        <v>1</v>
      </c>
      <c r="D138" s="47" t="s">
        <v>221</v>
      </c>
      <c r="E138" s="48">
        <v>100</v>
      </c>
      <c r="F138" s="86">
        <f>F139</f>
        <v>150</v>
      </c>
      <c r="G138" s="86">
        <f t="shared" si="77"/>
        <v>-150</v>
      </c>
      <c r="H138" s="86">
        <f t="shared" si="77"/>
        <v>0</v>
      </c>
      <c r="I138" s="175">
        <f>I139</f>
        <v>150</v>
      </c>
      <c r="J138" s="175">
        <f t="shared" si="78"/>
        <v>-150</v>
      </c>
      <c r="K138" s="86">
        <f t="shared" si="78"/>
        <v>0</v>
      </c>
    </row>
    <row r="139" spans="1:11" x14ac:dyDescent="0.2">
      <c r="A139" s="44" t="s">
        <v>48</v>
      </c>
      <c r="B139" s="46">
        <v>4</v>
      </c>
      <c r="C139" s="46">
        <v>1</v>
      </c>
      <c r="D139" s="47" t="s">
        <v>221</v>
      </c>
      <c r="E139" s="48">
        <v>110</v>
      </c>
      <c r="F139" s="86">
        <v>150</v>
      </c>
      <c r="G139" s="86">
        <v>-150</v>
      </c>
      <c r="H139" s="86">
        <f>F139+G139</f>
        <v>0</v>
      </c>
      <c r="I139" s="175">
        <v>150</v>
      </c>
      <c r="J139" s="86">
        <v>-150</v>
      </c>
      <c r="K139" s="86">
        <f>I139+J139</f>
        <v>0</v>
      </c>
    </row>
    <row r="140" spans="1:11" x14ac:dyDescent="0.2">
      <c r="A140" s="73" t="s">
        <v>106</v>
      </c>
      <c r="B140" s="114">
        <v>4</v>
      </c>
      <c r="C140" s="114">
        <v>9</v>
      </c>
      <c r="D140" s="71"/>
      <c r="E140" s="72"/>
      <c r="F140" s="62">
        <f>F141</f>
        <v>2687</v>
      </c>
      <c r="G140" s="62">
        <f t="shared" ref="G140:H140" si="79">G141</f>
        <v>0</v>
      </c>
      <c r="H140" s="62">
        <f t="shared" si="79"/>
        <v>2687</v>
      </c>
      <c r="I140" s="169">
        <f>I141</f>
        <v>2800</v>
      </c>
      <c r="J140" s="169">
        <f t="shared" ref="J140:K140" si="80">J141</f>
        <v>0</v>
      </c>
      <c r="K140" s="62">
        <f t="shared" si="80"/>
        <v>2800</v>
      </c>
    </row>
    <row r="141" spans="1:11" ht="33.75" x14ac:dyDescent="0.2">
      <c r="A141" s="99" t="s">
        <v>274</v>
      </c>
      <c r="B141" s="101">
        <v>4</v>
      </c>
      <c r="C141" s="101">
        <v>9</v>
      </c>
      <c r="D141" s="141">
        <v>8400000000</v>
      </c>
      <c r="E141" s="103"/>
      <c r="F141" s="123">
        <f t="shared" ref="F141:K145" si="81">F142</f>
        <v>2687</v>
      </c>
      <c r="G141" s="123">
        <f t="shared" si="81"/>
        <v>0</v>
      </c>
      <c r="H141" s="123">
        <f t="shared" si="81"/>
        <v>2687</v>
      </c>
      <c r="I141" s="170">
        <f t="shared" si="81"/>
        <v>2800</v>
      </c>
      <c r="J141" s="170">
        <f t="shared" si="81"/>
        <v>0</v>
      </c>
      <c r="K141" s="123">
        <f t="shared" si="81"/>
        <v>2800</v>
      </c>
    </row>
    <row r="142" spans="1:11" x14ac:dyDescent="0.2">
      <c r="A142" s="99" t="s">
        <v>214</v>
      </c>
      <c r="B142" s="46">
        <v>4</v>
      </c>
      <c r="C142" s="46">
        <v>9</v>
      </c>
      <c r="D142" s="50">
        <v>8440000000</v>
      </c>
      <c r="E142" s="48"/>
      <c r="F142" s="49">
        <f t="shared" si="81"/>
        <v>2687</v>
      </c>
      <c r="G142" s="49">
        <f t="shared" si="81"/>
        <v>0</v>
      </c>
      <c r="H142" s="49">
        <f t="shared" si="81"/>
        <v>2687</v>
      </c>
      <c r="I142" s="171">
        <f t="shared" si="81"/>
        <v>2800</v>
      </c>
      <c r="J142" s="171">
        <f t="shared" si="81"/>
        <v>0</v>
      </c>
      <c r="K142" s="49">
        <f t="shared" si="81"/>
        <v>2800</v>
      </c>
    </row>
    <row r="143" spans="1:11" ht="22.5" x14ac:dyDescent="0.2">
      <c r="A143" s="44" t="s">
        <v>223</v>
      </c>
      <c r="B143" s="46">
        <v>4</v>
      </c>
      <c r="C143" s="46">
        <v>9</v>
      </c>
      <c r="D143" s="50">
        <v>8441100000</v>
      </c>
      <c r="E143" s="48"/>
      <c r="F143" s="49">
        <f t="shared" si="81"/>
        <v>2687</v>
      </c>
      <c r="G143" s="49">
        <f t="shared" si="81"/>
        <v>0</v>
      </c>
      <c r="H143" s="49">
        <f t="shared" si="81"/>
        <v>2687</v>
      </c>
      <c r="I143" s="171">
        <f t="shared" si="81"/>
        <v>2800</v>
      </c>
      <c r="J143" s="171">
        <f t="shared" si="81"/>
        <v>0</v>
      </c>
      <c r="K143" s="49">
        <f t="shared" si="81"/>
        <v>2800</v>
      </c>
    </row>
    <row r="144" spans="1:11" x14ac:dyDescent="0.2">
      <c r="A144" s="52" t="s">
        <v>155</v>
      </c>
      <c r="B144" s="46">
        <v>4</v>
      </c>
      <c r="C144" s="46">
        <v>9</v>
      </c>
      <c r="D144" s="50">
        <v>8441199990</v>
      </c>
      <c r="E144" s="48"/>
      <c r="F144" s="49">
        <f t="shared" si="81"/>
        <v>2687</v>
      </c>
      <c r="G144" s="49">
        <f t="shared" si="81"/>
        <v>0</v>
      </c>
      <c r="H144" s="49">
        <f t="shared" si="81"/>
        <v>2687</v>
      </c>
      <c r="I144" s="171">
        <f t="shared" si="81"/>
        <v>2800</v>
      </c>
      <c r="J144" s="171">
        <f t="shared" si="81"/>
        <v>0</v>
      </c>
      <c r="K144" s="49">
        <f t="shared" si="81"/>
        <v>2800</v>
      </c>
    </row>
    <row r="145" spans="1:11" ht="22.5" x14ac:dyDescent="0.2">
      <c r="A145" s="44" t="s">
        <v>71</v>
      </c>
      <c r="B145" s="46">
        <v>4</v>
      </c>
      <c r="C145" s="46">
        <v>9</v>
      </c>
      <c r="D145" s="50">
        <v>8441199990</v>
      </c>
      <c r="E145" s="48">
        <v>200</v>
      </c>
      <c r="F145" s="49">
        <f t="shared" si="81"/>
        <v>2687</v>
      </c>
      <c r="G145" s="49">
        <f t="shared" si="81"/>
        <v>0</v>
      </c>
      <c r="H145" s="49">
        <f t="shared" si="81"/>
        <v>2687</v>
      </c>
      <c r="I145" s="171">
        <f t="shared" si="81"/>
        <v>2800</v>
      </c>
      <c r="J145" s="171">
        <f t="shared" si="81"/>
        <v>0</v>
      </c>
      <c r="K145" s="49">
        <f t="shared" si="81"/>
        <v>2800</v>
      </c>
    </row>
    <row r="146" spans="1:11" ht="22.5" x14ac:dyDescent="0.2">
      <c r="A146" s="44" t="s">
        <v>44</v>
      </c>
      <c r="B146" s="46">
        <v>4</v>
      </c>
      <c r="C146" s="46">
        <v>9</v>
      </c>
      <c r="D146" s="50">
        <v>8441199990</v>
      </c>
      <c r="E146" s="48">
        <v>240</v>
      </c>
      <c r="F146" s="49">
        <v>2687</v>
      </c>
      <c r="G146" s="49">
        <v>0</v>
      </c>
      <c r="H146" s="49">
        <f>F146+G146</f>
        <v>2687</v>
      </c>
      <c r="I146" s="171">
        <v>2800</v>
      </c>
      <c r="J146" s="49">
        <v>0</v>
      </c>
      <c r="K146" s="49">
        <f>I146+J146</f>
        <v>2800</v>
      </c>
    </row>
    <row r="147" spans="1:11" x14ac:dyDescent="0.2">
      <c r="A147" s="70" t="s">
        <v>15</v>
      </c>
      <c r="B147" s="114">
        <v>4</v>
      </c>
      <c r="C147" s="114">
        <v>10</v>
      </c>
      <c r="D147" s="71" t="s">
        <v>42</v>
      </c>
      <c r="E147" s="72" t="s">
        <v>42</v>
      </c>
      <c r="F147" s="62">
        <f t="shared" ref="F147:K152" si="82">F148</f>
        <v>900</v>
      </c>
      <c r="G147" s="62">
        <f t="shared" si="82"/>
        <v>0</v>
      </c>
      <c r="H147" s="62">
        <f t="shared" si="82"/>
        <v>900</v>
      </c>
      <c r="I147" s="169">
        <f t="shared" si="82"/>
        <v>500</v>
      </c>
      <c r="J147" s="169">
        <f t="shared" si="82"/>
        <v>0</v>
      </c>
      <c r="K147" s="62">
        <f t="shared" si="82"/>
        <v>500</v>
      </c>
    </row>
    <row r="148" spans="1:11" ht="33.75" x14ac:dyDescent="0.2">
      <c r="A148" s="138" t="s">
        <v>275</v>
      </c>
      <c r="B148" s="101">
        <v>4</v>
      </c>
      <c r="C148" s="101">
        <v>10</v>
      </c>
      <c r="D148" s="102" t="s">
        <v>112</v>
      </c>
      <c r="E148" s="103" t="s">
        <v>42</v>
      </c>
      <c r="F148" s="123">
        <f>F149</f>
        <v>900</v>
      </c>
      <c r="G148" s="123">
        <f t="shared" si="82"/>
        <v>0</v>
      </c>
      <c r="H148" s="123">
        <f t="shared" si="82"/>
        <v>900</v>
      </c>
      <c r="I148" s="170">
        <f>I149</f>
        <v>500</v>
      </c>
      <c r="J148" s="170">
        <f t="shared" si="82"/>
        <v>0</v>
      </c>
      <c r="K148" s="123">
        <f t="shared" si="82"/>
        <v>500</v>
      </c>
    </row>
    <row r="149" spans="1:11" x14ac:dyDescent="0.2">
      <c r="A149" s="99" t="s">
        <v>214</v>
      </c>
      <c r="B149" s="101">
        <v>4</v>
      </c>
      <c r="C149" s="101">
        <v>10</v>
      </c>
      <c r="D149" s="102" t="s">
        <v>167</v>
      </c>
      <c r="E149" s="103"/>
      <c r="F149" s="123">
        <f>F150</f>
        <v>900</v>
      </c>
      <c r="G149" s="123">
        <f t="shared" si="82"/>
        <v>0</v>
      </c>
      <c r="H149" s="123">
        <f t="shared" si="82"/>
        <v>900</v>
      </c>
      <c r="I149" s="170">
        <f>I150</f>
        <v>500</v>
      </c>
      <c r="J149" s="170">
        <f t="shared" si="82"/>
        <v>0</v>
      </c>
      <c r="K149" s="123">
        <f t="shared" si="82"/>
        <v>500</v>
      </c>
    </row>
    <row r="150" spans="1:11" ht="33.75" x14ac:dyDescent="0.2">
      <c r="A150" s="52" t="s">
        <v>224</v>
      </c>
      <c r="B150" s="46">
        <v>4</v>
      </c>
      <c r="C150" s="46">
        <v>10</v>
      </c>
      <c r="D150" s="47" t="s">
        <v>225</v>
      </c>
      <c r="E150" s="48" t="s">
        <v>42</v>
      </c>
      <c r="F150" s="49">
        <f t="shared" si="82"/>
        <v>900</v>
      </c>
      <c r="G150" s="49">
        <f t="shared" si="82"/>
        <v>0</v>
      </c>
      <c r="H150" s="49">
        <f t="shared" si="82"/>
        <v>900</v>
      </c>
      <c r="I150" s="171">
        <f t="shared" si="82"/>
        <v>500</v>
      </c>
      <c r="J150" s="171">
        <f t="shared" si="82"/>
        <v>0</v>
      </c>
      <c r="K150" s="49">
        <f t="shared" si="82"/>
        <v>500</v>
      </c>
    </row>
    <row r="151" spans="1:11" x14ac:dyDescent="0.2">
      <c r="A151" s="52" t="s">
        <v>39</v>
      </c>
      <c r="B151" s="46">
        <v>4</v>
      </c>
      <c r="C151" s="46">
        <v>10</v>
      </c>
      <c r="D151" s="47" t="s">
        <v>226</v>
      </c>
      <c r="E151" s="48"/>
      <c r="F151" s="49">
        <f t="shared" si="82"/>
        <v>900</v>
      </c>
      <c r="G151" s="49">
        <f t="shared" si="82"/>
        <v>0</v>
      </c>
      <c r="H151" s="49">
        <f t="shared" si="82"/>
        <v>900</v>
      </c>
      <c r="I151" s="171">
        <f t="shared" si="82"/>
        <v>500</v>
      </c>
      <c r="J151" s="171">
        <f t="shared" si="82"/>
        <v>0</v>
      </c>
      <c r="K151" s="49">
        <f t="shared" si="82"/>
        <v>500</v>
      </c>
    </row>
    <row r="152" spans="1:11" ht="22.5" x14ac:dyDescent="0.2">
      <c r="A152" s="44" t="s">
        <v>71</v>
      </c>
      <c r="B152" s="46">
        <v>4</v>
      </c>
      <c r="C152" s="46">
        <v>10</v>
      </c>
      <c r="D152" s="47" t="s">
        <v>226</v>
      </c>
      <c r="E152" s="48" t="s">
        <v>43</v>
      </c>
      <c r="F152" s="49">
        <f t="shared" si="82"/>
        <v>900</v>
      </c>
      <c r="G152" s="49">
        <f t="shared" si="82"/>
        <v>0</v>
      </c>
      <c r="H152" s="49">
        <f t="shared" si="82"/>
        <v>900</v>
      </c>
      <c r="I152" s="171">
        <f t="shared" si="82"/>
        <v>500</v>
      </c>
      <c r="J152" s="171">
        <f t="shared" si="82"/>
        <v>0</v>
      </c>
      <c r="K152" s="49">
        <f t="shared" si="82"/>
        <v>500</v>
      </c>
    </row>
    <row r="153" spans="1:11" ht="22.5" x14ac:dyDescent="0.2">
      <c r="A153" s="44" t="s">
        <v>44</v>
      </c>
      <c r="B153" s="46">
        <v>4</v>
      </c>
      <c r="C153" s="46">
        <v>10</v>
      </c>
      <c r="D153" s="47" t="s">
        <v>226</v>
      </c>
      <c r="E153" s="48" t="s">
        <v>45</v>
      </c>
      <c r="F153" s="49">
        <v>900</v>
      </c>
      <c r="G153" s="49">
        <v>0</v>
      </c>
      <c r="H153" s="49">
        <f>F153+G153</f>
        <v>900</v>
      </c>
      <c r="I153" s="171">
        <v>500</v>
      </c>
      <c r="J153" s="49">
        <v>0</v>
      </c>
      <c r="K153" s="49">
        <f>I153+J153</f>
        <v>500</v>
      </c>
    </row>
    <row r="154" spans="1:11" x14ac:dyDescent="0.2">
      <c r="A154" s="73" t="s">
        <v>107</v>
      </c>
      <c r="B154" s="114">
        <v>4</v>
      </c>
      <c r="C154" s="114">
        <v>12</v>
      </c>
      <c r="D154" s="71"/>
      <c r="E154" s="72"/>
      <c r="F154" s="62">
        <f t="shared" ref="F154:K156" si="83">F155</f>
        <v>12.1</v>
      </c>
      <c r="G154" s="62">
        <f t="shared" si="83"/>
        <v>0</v>
      </c>
      <c r="H154" s="62">
        <f t="shared" si="83"/>
        <v>12.1</v>
      </c>
      <c r="I154" s="169">
        <f t="shared" si="83"/>
        <v>2828.4</v>
      </c>
      <c r="J154" s="169">
        <f t="shared" si="83"/>
        <v>0</v>
      </c>
      <c r="K154" s="62">
        <f t="shared" si="83"/>
        <v>2828.4</v>
      </c>
    </row>
    <row r="155" spans="1:11" ht="33.75" x14ac:dyDescent="0.2">
      <c r="A155" s="138" t="s">
        <v>275</v>
      </c>
      <c r="B155" s="101">
        <v>4</v>
      </c>
      <c r="C155" s="101">
        <v>12</v>
      </c>
      <c r="D155" s="102" t="s">
        <v>112</v>
      </c>
      <c r="E155" s="103"/>
      <c r="F155" s="123">
        <f t="shared" si="83"/>
        <v>12.1</v>
      </c>
      <c r="G155" s="123">
        <f t="shared" si="83"/>
        <v>0</v>
      </c>
      <c r="H155" s="123">
        <f t="shared" si="83"/>
        <v>12.1</v>
      </c>
      <c r="I155" s="170">
        <f t="shared" si="83"/>
        <v>2828.4</v>
      </c>
      <c r="J155" s="170">
        <f t="shared" si="83"/>
        <v>0</v>
      </c>
      <c r="K155" s="123">
        <f t="shared" si="83"/>
        <v>2828.4</v>
      </c>
    </row>
    <row r="156" spans="1:11" x14ac:dyDescent="0.2">
      <c r="A156" s="52" t="s">
        <v>214</v>
      </c>
      <c r="B156" s="46">
        <v>4</v>
      </c>
      <c r="C156" s="46">
        <v>12</v>
      </c>
      <c r="D156" s="47" t="s">
        <v>167</v>
      </c>
      <c r="E156" s="48"/>
      <c r="F156" s="49">
        <f t="shared" si="83"/>
        <v>12.1</v>
      </c>
      <c r="G156" s="49">
        <f t="shared" si="83"/>
        <v>0</v>
      </c>
      <c r="H156" s="49">
        <f t="shared" si="83"/>
        <v>12.1</v>
      </c>
      <c r="I156" s="171">
        <f t="shared" si="83"/>
        <v>2828.4</v>
      </c>
      <c r="J156" s="171">
        <f t="shared" si="83"/>
        <v>0</v>
      </c>
      <c r="K156" s="49">
        <f t="shared" si="83"/>
        <v>2828.4</v>
      </c>
    </row>
    <row r="157" spans="1:11" ht="33.75" x14ac:dyDescent="0.2">
      <c r="A157" s="52" t="s">
        <v>254</v>
      </c>
      <c r="B157" s="46">
        <v>4</v>
      </c>
      <c r="C157" s="46">
        <v>12</v>
      </c>
      <c r="D157" s="47" t="s">
        <v>166</v>
      </c>
      <c r="E157" s="48"/>
      <c r="F157" s="49">
        <f>F158+F161+F164</f>
        <v>12.1</v>
      </c>
      <c r="G157" s="49">
        <f t="shared" ref="G157:H157" si="84">G158+G161+G164</f>
        <v>0</v>
      </c>
      <c r="H157" s="49">
        <f t="shared" si="84"/>
        <v>12.1</v>
      </c>
      <c r="I157" s="171">
        <f>I158+I161+I164</f>
        <v>2828.4</v>
      </c>
      <c r="J157" s="171">
        <f t="shared" ref="J157:K157" si="85">J158+J161+J164</f>
        <v>0</v>
      </c>
      <c r="K157" s="49">
        <f t="shared" si="85"/>
        <v>2828.4</v>
      </c>
    </row>
    <row r="158" spans="1:11" ht="45" x14ac:dyDescent="0.2">
      <c r="A158" s="44" t="s">
        <v>331</v>
      </c>
      <c r="B158" s="46">
        <v>4</v>
      </c>
      <c r="C158" s="46">
        <v>12</v>
      </c>
      <c r="D158" s="57">
        <v>7740189020</v>
      </c>
      <c r="E158" s="48"/>
      <c r="F158" s="53">
        <f t="shared" ref="F158:K159" si="86">F159</f>
        <v>12.1</v>
      </c>
      <c r="G158" s="53">
        <f t="shared" si="86"/>
        <v>0</v>
      </c>
      <c r="H158" s="53">
        <f t="shared" si="86"/>
        <v>12.1</v>
      </c>
      <c r="I158" s="177">
        <f t="shared" si="86"/>
        <v>12.1</v>
      </c>
      <c r="J158" s="177">
        <f t="shared" si="86"/>
        <v>0</v>
      </c>
      <c r="K158" s="53">
        <f t="shared" si="86"/>
        <v>12.1</v>
      </c>
    </row>
    <row r="159" spans="1:11" x14ac:dyDescent="0.2">
      <c r="A159" s="44" t="s">
        <v>56</v>
      </c>
      <c r="B159" s="46">
        <v>4</v>
      </c>
      <c r="C159" s="46">
        <v>12</v>
      </c>
      <c r="D159" s="57">
        <v>7740189020</v>
      </c>
      <c r="E159" s="48">
        <v>500</v>
      </c>
      <c r="F159" s="49">
        <f>F160</f>
        <v>12.1</v>
      </c>
      <c r="G159" s="49">
        <f t="shared" si="86"/>
        <v>0</v>
      </c>
      <c r="H159" s="49">
        <f t="shared" si="86"/>
        <v>12.1</v>
      </c>
      <c r="I159" s="171">
        <f>I160</f>
        <v>12.1</v>
      </c>
      <c r="J159" s="171">
        <f t="shared" si="86"/>
        <v>0</v>
      </c>
      <c r="K159" s="49">
        <f t="shared" si="86"/>
        <v>12.1</v>
      </c>
    </row>
    <row r="160" spans="1:11" x14ac:dyDescent="0.2">
      <c r="A160" s="44" t="s">
        <v>41</v>
      </c>
      <c r="B160" s="46">
        <v>4</v>
      </c>
      <c r="C160" s="46">
        <v>12</v>
      </c>
      <c r="D160" s="57">
        <v>7740189020</v>
      </c>
      <c r="E160" s="48">
        <v>540</v>
      </c>
      <c r="F160" s="49">
        <v>12.1</v>
      </c>
      <c r="G160" s="49">
        <v>0</v>
      </c>
      <c r="H160" s="49">
        <f>F160+G160</f>
        <v>12.1</v>
      </c>
      <c r="I160" s="171">
        <v>12.1</v>
      </c>
      <c r="J160" s="49">
        <v>0</v>
      </c>
      <c r="K160" s="49">
        <f>I160+J160</f>
        <v>12.1</v>
      </c>
    </row>
    <row r="161" spans="1:11" ht="45" x14ac:dyDescent="0.2">
      <c r="A161" s="44" t="s">
        <v>286</v>
      </c>
      <c r="B161" s="46">
        <v>4</v>
      </c>
      <c r="C161" s="46">
        <v>12</v>
      </c>
      <c r="D161" s="57">
        <v>7741482911</v>
      </c>
      <c r="E161" s="48"/>
      <c r="F161" s="49">
        <f>F162</f>
        <v>0</v>
      </c>
      <c r="G161" s="49">
        <f t="shared" ref="G161:H162" si="87">G162</f>
        <v>0</v>
      </c>
      <c r="H161" s="49">
        <f t="shared" si="87"/>
        <v>0</v>
      </c>
      <c r="I161" s="171">
        <f>I162</f>
        <v>2731.8</v>
      </c>
      <c r="J161" s="171">
        <f t="shared" ref="J161:K162" si="88">J162</f>
        <v>0</v>
      </c>
      <c r="K161" s="49">
        <f t="shared" si="88"/>
        <v>2731.8</v>
      </c>
    </row>
    <row r="162" spans="1:11" x14ac:dyDescent="0.2">
      <c r="A162" s="44" t="s">
        <v>56</v>
      </c>
      <c r="B162" s="46">
        <v>4</v>
      </c>
      <c r="C162" s="46">
        <v>12</v>
      </c>
      <c r="D162" s="57">
        <v>7741482911</v>
      </c>
      <c r="E162" s="48">
        <v>500</v>
      </c>
      <c r="F162" s="49">
        <f>F163</f>
        <v>0</v>
      </c>
      <c r="G162" s="49">
        <f t="shared" si="87"/>
        <v>0</v>
      </c>
      <c r="H162" s="49">
        <f t="shared" si="87"/>
        <v>0</v>
      </c>
      <c r="I162" s="171">
        <f>I163</f>
        <v>2731.8</v>
      </c>
      <c r="J162" s="171">
        <f t="shared" si="88"/>
        <v>0</v>
      </c>
      <c r="K162" s="49">
        <f t="shared" si="88"/>
        <v>2731.8</v>
      </c>
    </row>
    <row r="163" spans="1:11" x14ac:dyDescent="0.2">
      <c r="A163" s="44" t="s">
        <v>41</v>
      </c>
      <c r="B163" s="46">
        <v>4</v>
      </c>
      <c r="C163" s="46">
        <v>12</v>
      </c>
      <c r="D163" s="57">
        <v>7741482911</v>
      </c>
      <c r="E163" s="48">
        <v>540</v>
      </c>
      <c r="F163" s="49">
        <v>0</v>
      </c>
      <c r="G163" s="49">
        <v>0</v>
      </c>
      <c r="H163" s="49">
        <f>F163+G163</f>
        <v>0</v>
      </c>
      <c r="I163" s="171">
        <v>2731.8</v>
      </c>
      <c r="J163" s="49">
        <v>0</v>
      </c>
      <c r="K163" s="49">
        <f>I163+J163</f>
        <v>2731.8</v>
      </c>
    </row>
    <row r="164" spans="1:11" ht="45" x14ac:dyDescent="0.2">
      <c r="A164" s="44" t="s">
        <v>332</v>
      </c>
      <c r="B164" s="46">
        <v>4</v>
      </c>
      <c r="C164" s="46">
        <v>12</v>
      </c>
      <c r="D164" s="57" t="s">
        <v>333</v>
      </c>
      <c r="E164" s="48"/>
      <c r="F164" s="49">
        <f>F165</f>
        <v>0</v>
      </c>
      <c r="G164" s="49">
        <f t="shared" ref="G164:H165" si="89">G165</f>
        <v>0</v>
      </c>
      <c r="H164" s="49">
        <f t="shared" si="89"/>
        <v>0</v>
      </c>
      <c r="I164" s="171">
        <f>I165</f>
        <v>84.5</v>
      </c>
      <c r="J164" s="171">
        <f t="shared" ref="J164:K165" si="90">J165</f>
        <v>0</v>
      </c>
      <c r="K164" s="49">
        <f t="shared" si="90"/>
        <v>84.5</v>
      </c>
    </row>
    <row r="165" spans="1:11" x14ac:dyDescent="0.2">
      <c r="A165" s="44" t="s">
        <v>56</v>
      </c>
      <c r="B165" s="46">
        <v>4</v>
      </c>
      <c r="C165" s="46">
        <v>12</v>
      </c>
      <c r="D165" s="57" t="s">
        <v>333</v>
      </c>
      <c r="E165" s="48">
        <v>500</v>
      </c>
      <c r="F165" s="49">
        <f>F166</f>
        <v>0</v>
      </c>
      <c r="G165" s="49">
        <f t="shared" si="89"/>
        <v>0</v>
      </c>
      <c r="H165" s="49">
        <f t="shared" si="89"/>
        <v>0</v>
      </c>
      <c r="I165" s="171">
        <f>I166</f>
        <v>84.5</v>
      </c>
      <c r="J165" s="171">
        <f t="shared" si="90"/>
        <v>0</v>
      </c>
      <c r="K165" s="49">
        <f t="shared" si="90"/>
        <v>84.5</v>
      </c>
    </row>
    <row r="166" spans="1:11" x14ac:dyDescent="0.2">
      <c r="A166" s="44" t="s">
        <v>41</v>
      </c>
      <c r="B166" s="46">
        <v>4</v>
      </c>
      <c r="C166" s="46">
        <v>12</v>
      </c>
      <c r="D166" s="57" t="s">
        <v>333</v>
      </c>
      <c r="E166" s="48">
        <v>540</v>
      </c>
      <c r="F166" s="49">
        <v>0</v>
      </c>
      <c r="G166" s="49">
        <v>0</v>
      </c>
      <c r="H166" s="49">
        <f>F166+G166</f>
        <v>0</v>
      </c>
      <c r="I166" s="171">
        <v>84.5</v>
      </c>
      <c r="J166" s="49">
        <v>0</v>
      </c>
      <c r="K166" s="49">
        <f>I166+J166</f>
        <v>84.5</v>
      </c>
    </row>
    <row r="167" spans="1:11" x14ac:dyDescent="0.2">
      <c r="A167" s="125" t="s">
        <v>16</v>
      </c>
      <c r="B167" s="127">
        <v>5</v>
      </c>
      <c r="C167" s="127">
        <v>0</v>
      </c>
      <c r="D167" s="128" t="s">
        <v>42</v>
      </c>
      <c r="E167" s="129" t="s">
        <v>42</v>
      </c>
      <c r="F167" s="133">
        <f>F168+F175+F195</f>
        <v>946.4</v>
      </c>
      <c r="G167" s="133">
        <f t="shared" ref="G167:H167" si="91">G168+G175+G195</f>
        <v>0</v>
      </c>
      <c r="H167" s="133">
        <f t="shared" si="91"/>
        <v>946.4</v>
      </c>
      <c r="I167" s="182">
        <f>I168+I175+I195</f>
        <v>2038</v>
      </c>
      <c r="J167" s="182">
        <f t="shared" ref="J167:K167" si="92">J168+J175+J195</f>
        <v>0</v>
      </c>
      <c r="K167" s="133">
        <f t="shared" si="92"/>
        <v>2038</v>
      </c>
    </row>
    <row r="168" spans="1:11" x14ac:dyDescent="0.2">
      <c r="A168" s="70" t="s">
        <v>40</v>
      </c>
      <c r="B168" s="114">
        <v>5</v>
      </c>
      <c r="C168" s="114">
        <v>1</v>
      </c>
      <c r="D168" s="71" t="s">
        <v>42</v>
      </c>
      <c r="E168" s="72" t="s">
        <v>42</v>
      </c>
      <c r="F168" s="62">
        <f t="shared" ref="F168:K173" si="93">F169</f>
        <v>235</v>
      </c>
      <c r="G168" s="62">
        <f t="shared" si="93"/>
        <v>0</v>
      </c>
      <c r="H168" s="62">
        <f t="shared" si="93"/>
        <v>235</v>
      </c>
      <c r="I168" s="169">
        <f t="shared" si="93"/>
        <v>235</v>
      </c>
      <c r="J168" s="169">
        <f t="shared" si="93"/>
        <v>0</v>
      </c>
      <c r="K168" s="62">
        <f t="shared" si="93"/>
        <v>235</v>
      </c>
    </row>
    <row r="169" spans="1:11" ht="33.75" x14ac:dyDescent="0.2">
      <c r="A169" s="138" t="s">
        <v>276</v>
      </c>
      <c r="B169" s="101">
        <v>5</v>
      </c>
      <c r="C169" s="101">
        <v>1</v>
      </c>
      <c r="D169" s="102" t="s">
        <v>116</v>
      </c>
      <c r="E169" s="103" t="s">
        <v>42</v>
      </c>
      <c r="F169" s="123">
        <f t="shared" si="93"/>
        <v>235</v>
      </c>
      <c r="G169" s="123">
        <f t="shared" si="93"/>
        <v>0</v>
      </c>
      <c r="H169" s="123">
        <f t="shared" si="93"/>
        <v>235</v>
      </c>
      <c r="I169" s="170">
        <f t="shared" si="93"/>
        <v>235</v>
      </c>
      <c r="J169" s="170">
        <f t="shared" si="93"/>
        <v>0</v>
      </c>
      <c r="K169" s="123">
        <f t="shared" si="93"/>
        <v>235</v>
      </c>
    </row>
    <row r="170" spans="1:11" x14ac:dyDescent="0.2">
      <c r="A170" s="52" t="s">
        <v>214</v>
      </c>
      <c r="B170" s="46">
        <v>5</v>
      </c>
      <c r="C170" s="46">
        <v>1</v>
      </c>
      <c r="D170" s="47" t="s">
        <v>154</v>
      </c>
      <c r="E170" s="48" t="s">
        <v>42</v>
      </c>
      <c r="F170" s="49">
        <f t="shared" si="93"/>
        <v>235</v>
      </c>
      <c r="G170" s="49">
        <f t="shared" si="93"/>
        <v>0</v>
      </c>
      <c r="H170" s="49">
        <f t="shared" si="93"/>
        <v>235</v>
      </c>
      <c r="I170" s="171">
        <f t="shared" si="93"/>
        <v>235</v>
      </c>
      <c r="J170" s="171">
        <f t="shared" si="93"/>
        <v>0</v>
      </c>
      <c r="K170" s="49">
        <f t="shared" si="93"/>
        <v>235</v>
      </c>
    </row>
    <row r="171" spans="1:11" ht="22.5" x14ac:dyDescent="0.2">
      <c r="A171" s="52" t="s">
        <v>249</v>
      </c>
      <c r="B171" s="46">
        <v>5</v>
      </c>
      <c r="C171" s="46">
        <v>1</v>
      </c>
      <c r="D171" s="47" t="s">
        <v>227</v>
      </c>
      <c r="E171" s="48"/>
      <c r="F171" s="49">
        <f t="shared" si="93"/>
        <v>235</v>
      </c>
      <c r="G171" s="49">
        <f t="shared" si="93"/>
        <v>0</v>
      </c>
      <c r="H171" s="49">
        <f t="shared" si="93"/>
        <v>235</v>
      </c>
      <c r="I171" s="171">
        <f t="shared" si="93"/>
        <v>235</v>
      </c>
      <c r="J171" s="171">
        <f t="shared" si="93"/>
        <v>0</v>
      </c>
      <c r="K171" s="49">
        <f t="shared" si="93"/>
        <v>235</v>
      </c>
    </row>
    <row r="172" spans="1:11" x14ac:dyDescent="0.2">
      <c r="A172" s="52" t="s">
        <v>155</v>
      </c>
      <c r="B172" s="46">
        <v>5</v>
      </c>
      <c r="C172" s="46">
        <v>1</v>
      </c>
      <c r="D172" s="47" t="s">
        <v>228</v>
      </c>
      <c r="E172" s="48"/>
      <c r="F172" s="49">
        <f t="shared" si="93"/>
        <v>235</v>
      </c>
      <c r="G172" s="49">
        <f t="shared" si="93"/>
        <v>0</v>
      </c>
      <c r="H172" s="49">
        <f t="shared" si="93"/>
        <v>235</v>
      </c>
      <c r="I172" s="171">
        <f t="shared" si="93"/>
        <v>235</v>
      </c>
      <c r="J172" s="171">
        <f t="shared" si="93"/>
        <v>0</v>
      </c>
      <c r="K172" s="49">
        <f t="shared" si="93"/>
        <v>235</v>
      </c>
    </row>
    <row r="173" spans="1:11" ht="22.5" x14ac:dyDescent="0.2">
      <c r="A173" s="44" t="s">
        <v>71</v>
      </c>
      <c r="B173" s="46">
        <v>5</v>
      </c>
      <c r="C173" s="46">
        <v>1</v>
      </c>
      <c r="D173" s="47" t="s">
        <v>228</v>
      </c>
      <c r="E173" s="48" t="s">
        <v>43</v>
      </c>
      <c r="F173" s="49">
        <f t="shared" si="93"/>
        <v>235</v>
      </c>
      <c r="G173" s="49">
        <f t="shared" si="93"/>
        <v>0</v>
      </c>
      <c r="H173" s="49">
        <f t="shared" si="93"/>
        <v>235</v>
      </c>
      <c r="I173" s="171">
        <f t="shared" si="93"/>
        <v>235</v>
      </c>
      <c r="J173" s="171">
        <f t="shared" si="93"/>
        <v>0</v>
      </c>
      <c r="K173" s="49">
        <f t="shared" si="93"/>
        <v>235</v>
      </c>
    </row>
    <row r="174" spans="1:11" ht="22.5" x14ac:dyDescent="0.2">
      <c r="A174" s="44" t="s">
        <v>44</v>
      </c>
      <c r="B174" s="46">
        <v>5</v>
      </c>
      <c r="C174" s="46">
        <v>1</v>
      </c>
      <c r="D174" s="47" t="s">
        <v>228</v>
      </c>
      <c r="E174" s="48" t="s">
        <v>45</v>
      </c>
      <c r="F174" s="49">
        <v>235</v>
      </c>
      <c r="G174" s="49">
        <v>0</v>
      </c>
      <c r="H174" s="49">
        <f>F174+G174</f>
        <v>235</v>
      </c>
      <c r="I174" s="171">
        <v>235</v>
      </c>
      <c r="J174" s="49">
        <v>0</v>
      </c>
      <c r="K174" s="49">
        <f>I174+J174</f>
        <v>235</v>
      </c>
    </row>
    <row r="175" spans="1:11" x14ac:dyDescent="0.2">
      <c r="A175" s="70" t="s">
        <v>30</v>
      </c>
      <c r="B175" s="114">
        <v>5</v>
      </c>
      <c r="C175" s="114">
        <v>2</v>
      </c>
      <c r="D175" s="71" t="s">
        <v>42</v>
      </c>
      <c r="E175" s="72" t="s">
        <v>42</v>
      </c>
      <c r="F175" s="62">
        <f t="shared" ref="F175:K176" si="94">F176</f>
        <v>450</v>
      </c>
      <c r="G175" s="62">
        <f t="shared" si="94"/>
        <v>0</v>
      </c>
      <c r="H175" s="62">
        <f t="shared" si="94"/>
        <v>450</v>
      </c>
      <c r="I175" s="169">
        <f t="shared" si="94"/>
        <v>150</v>
      </c>
      <c r="J175" s="169">
        <f t="shared" si="94"/>
        <v>0</v>
      </c>
      <c r="K175" s="62">
        <f t="shared" si="94"/>
        <v>150</v>
      </c>
    </row>
    <row r="176" spans="1:11" ht="33.75" x14ac:dyDescent="0.2">
      <c r="A176" s="138" t="s">
        <v>276</v>
      </c>
      <c r="B176" s="101">
        <v>5</v>
      </c>
      <c r="C176" s="101">
        <v>2</v>
      </c>
      <c r="D176" s="102" t="s">
        <v>116</v>
      </c>
      <c r="E176" s="103" t="s">
        <v>42</v>
      </c>
      <c r="F176" s="123">
        <f>F177</f>
        <v>450</v>
      </c>
      <c r="G176" s="123">
        <f t="shared" si="94"/>
        <v>0</v>
      </c>
      <c r="H176" s="123">
        <f t="shared" si="94"/>
        <v>450</v>
      </c>
      <c r="I176" s="170">
        <f>I177</f>
        <v>150</v>
      </c>
      <c r="J176" s="170">
        <f t="shared" si="94"/>
        <v>0</v>
      </c>
      <c r="K176" s="123">
        <f t="shared" si="94"/>
        <v>150</v>
      </c>
    </row>
    <row r="177" spans="1:11" x14ac:dyDescent="0.2">
      <c r="A177" s="52" t="s">
        <v>214</v>
      </c>
      <c r="B177" s="46">
        <v>5</v>
      </c>
      <c r="C177" s="46">
        <v>2</v>
      </c>
      <c r="D177" s="47" t="s">
        <v>229</v>
      </c>
      <c r="E177" s="48"/>
      <c r="F177" s="86">
        <f>F178+F191</f>
        <v>450</v>
      </c>
      <c r="G177" s="86">
        <f t="shared" ref="G177:H177" si="95">G178+G191</f>
        <v>0</v>
      </c>
      <c r="H177" s="86">
        <f t="shared" si="95"/>
        <v>450</v>
      </c>
      <c r="I177" s="175">
        <f>I178+I191</f>
        <v>150</v>
      </c>
      <c r="J177" s="175">
        <f t="shared" ref="J177:K177" si="96">J178+J191</f>
        <v>0</v>
      </c>
      <c r="K177" s="86">
        <f t="shared" si="96"/>
        <v>150</v>
      </c>
    </row>
    <row r="178" spans="1:11" ht="22.5" x14ac:dyDescent="0.2">
      <c r="A178" s="52" t="s">
        <v>248</v>
      </c>
      <c r="B178" s="46">
        <v>5</v>
      </c>
      <c r="C178" s="46">
        <v>2</v>
      </c>
      <c r="D178" s="47" t="s">
        <v>169</v>
      </c>
      <c r="E178" s="48"/>
      <c r="F178" s="86">
        <f>F179</f>
        <v>0</v>
      </c>
      <c r="G178" s="86">
        <f t="shared" ref="G178:H180" si="97">G179</f>
        <v>0</v>
      </c>
      <c r="H178" s="86">
        <f t="shared" si="97"/>
        <v>0</v>
      </c>
      <c r="I178" s="175">
        <f>I185+I188</f>
        <v>0</v>
      </c>
      <c r="J178" s="175">
        <f t="shared" ref="J178:K178" si="98">J185+J188</f>
        <v>0</v>
      </c>
      <c r="K178" s="86">
        <f t="shared" si="98"/>
        <v>0</v>
      </c>
    </row>
    <row r="179" spans="1:11" ht="33.75" x14ac:dyDescent="0.2">
      <c r="A179" s="52" t="s">
        <v>281</v>
      </c>
      <c r="B179" s="46">
        <v>5</v>
      </c>
      <c r="C179" s="46">
        <v>2</v>
      </c>
      <c r="D179" s="47" t="s">
        <v>282</v>
      </c>
      <c r="E179" s="48"/>
      <c r="F179" s="86">
        <f>F180</f>
        <v>0</v>
      </c>
      <c r="G179" s="86">
        <f t="shared" si="97"/>
        <v>0</v>
      </c>
      <c r="H179" s="86">
        <f t="shared" si="97"/>
        <v>0</v>
      </c>
      <c r="I179" s="175">
        <f>I180</f>
        <v>0</v>
      </c>
      <c r="J179" s="175">
        <f t="shared" ref="J179:K180" si="99">J180</f>
        <v>0</v>
      </c>
      <c r="K179" s="86">
        <f t="shared" si="99"/>
        <v>0</v>
      </c>
    </row>
    <row r="180" spans="1:11" ht="22.5" x14ac:dyDescent="0.2">
      <c r="A180" s="44" t="s">
        <v>71</v>
      </c>
      <c r="B180" s="46">
        <v>5</v>
      </c>
      <c r="C180" s="46">
        <v>2</v>
      </c>
      <c r="D180" s="47" t="s">
        <v>282</v>
      </c>
      <c r="E180" s="48">
        <v>200</v>
      </c>
      <c r="F180" s="86">
        <f>F181</f>
        <v>0</v>
      </c>
      <c r="G180" s="86">
        <f t="shared" si="97"/>
        <v>0</v>
      </c>
      <c r="H180" s="86">
        <f t="shared" si="97"/>
        <v>0</v>
      </c>
      <c r="I180" s="175">
        <f>I181</f>
        <v>0</v>
      </c>
      <c r="J180" s="175">
        <f t="shared" si="99"/>
        <v>0</v>
      </c>
      <c r="K180" s="86">
        <f t="shared" si="99"/>
        <v>0</v>
      </c>
    </row>
    <row r="181" spans="1:11" ht="22.5" x14ac:dyDescent="0.2">
      <c r="A181" s="44" t="s">
        <v>44</v>
      </c>
      <c r="B181" s="46">
        <v>5</v>
      </c>
      <c r="C181" s="46">
        <v>2</v>
      </c>
      <c r="D181" s="47" t="s">
        <v>282</v>
      </c>
      <c r="E181" s="48">
        <v>240</v>
      </c>
      <c r="F181" s="86">
        <v>0</v>
      </c>
      <c r="G181" s="86">
        <v>0</v>
      </c>
      <c r="H181" s="86">
        <f>F181+G181</f>
        <v>0</v>
      </c>
      <c r="I181" s="175">
        <v>0</v>
      </c>
      <c r="J181" s="86">
        <v>0</v>
      </c>
      <c r="K181" s="86">
        <f>I181+J181</f>
        <v>0</v>
      </c>
    </row>
    <row r="182" spans="1:11" ht="45" x14ac:dyDescent="0.2">
      <c r="A182" s="52" t="s">
        <v>334</v>
      </c>
      <c r="B182" s="46">
        <v>5</v>
      </c>
      <c r="C182" s="46">
        <v>2</v>
      </c>
      <c r="D182" s="47" t="s">
        <v>317</v>
      </c>
      <c r="E182" s="48"/>
      <c r="F182" s="53">
        <f>F183</f>
        <v>0</v>
      </c>
      <c r="G182" s="53">
        <f t="shared" ref="G182:J183" si="100">G183</f>
        <v>0</v>
      </c>
      <c r="H182" s="53">
        <f t="shared" si="100"/>
        <v>0</v>
      </c>
      <c r="I182" s="53">
        <f t="shared" si="100"/>
        <v>0</v>
      </c>
      <c r="J182" s="53">
        <f t="shared" si="100"/>
        <v>0</v>
      </c>
      <c r="K182" s="53">
        <f>K183</f>
        <v>0</v>
      </c>
    </row>
    <row r="183" spans="1:11" ht="22.5" x14ac:dyDescent="0.2">
      <c r="A183" s="44" t="s">
        <v>71</v>
      </c>
      <c r="B183" s="46">
        <v>5</v>
      </c>
      <c r="C183" s="46">
        <v>2</v>
      </c>
      <c r="D183" s="47" t="s">
        <v>317</v>
      </c>
      <c r="E183" s="48">
        <v>200</v>
      </c>
      <c r="F183" s="53">
        <f>F184</f>
        <v>0</v>
      </c>
      <c r="G183" s="53">
        <f t="shared" si="100"/>
        <v>0</v>
      </c>
      <c r="H183" s="53">
        <f t="shared" si="100"/>
        <v>0</v>
      </c>
      <c r="I183" s="53">
        <f t="shared" si="100"/>
        <v>0</v>
      </c>
      <c r="J183" s="53">
        <f t="shared" si="100"/>
        <v>0</v>
      </c>
      <c r="K183" s="53">
        <f>K184</f>
        <v>0</v>
      </c>
    </row>
    <row r="184" spans="1:11" ht="22.5" x14ac:dyDescent="0.2">
      <c r="A184" s="44" t="s">
        <v>44</v>
      </c>
      <c r="B184" s="46">
        <v>5</v>
      </c>
      <c r="C184" s="46">
        <v>2</v>
      </c>
      <c r="D184" s="47" t="s">
        <v>317</v>
      </c>
      <c r="E184" s="48">
        <v>240</v>
      </c>
      <c r="F184" s="53">
        <v>0</v>
      </c>
      <c r="G184" s="53">
        <v>0</v>
      </c>
      <c r="H184" s="53">
        <f>F184+G184</f>
        <v>0</v>
      </c>
      <c r="I184" s="177">
        <v>0</v>
      </c>
      <c r="J184" s="53">
        <v>0</v>
      </c>
      <c r="K184" s="53">
        <f>I184+J184</f>
        <v>0</v>
      </c>
    </row>
    <row r="185" spans="1:11" ht="33.75" x14ac:dyDescent="0.2">
      <c r="A185" s="52" t="s">
        <v>158</v>
      </c>
      <c r="B185" s="46">
        <v>5</v>
      </c>
      <c r="C185" s="46">
        <v>2</v>
      </c>
      <c r="D185" s="47" t="s">
        <v>230</v>
      </c>
      <c r="E185" s="48"/>
      <c r="F185" s="86">
        <f>F186</f>
        <v>0</v>
      </c>
      <c r="G185" s="86">
        <f t="shared" ref="G185:K186" si="101">G186</f>
        <v>0</v>
      </c>
      <c r="H185" s="86">
        <f t="shared" si="101"/>
        <v>0</v>
      </c>
      <c r="I185" s="86">
        <f t="shared" si="101"/>
        <v>0</v>
      </c>
      <c r="J185" s="86">
        <f t="shared" si="101"/>
        <v>0</v>
      </c>
      <c r="K185" s="86">
        <f t="shared" si="101"/>
        <v>0</v>
      </c>
    </row>
    <row r="186" spans="1:11" ht="22.5" x14ac:dyDescent="0.2">
      <c r="A186" s="44" t="s">
        <v>71</v>
      </c>
      <c r="B186" s="46">
        <v>5</v>
      </c>
      <c r="C186" s="46">
        <v>2</v>
      </c>
      <c r="D186" s="47" t="s">
        <v>230</v>
      </c>
      <c r="E186" s="48">
        <v>200</v>
      </c>
      <c r="F186" s="86">
        <f>F187</f>
        <v>0</v>
      </c>
      <c r="G186" s="86">
        <f t="shared" si="101"/>
        <v>0</v>
      </c>
      <c r="H186" s="86">
        <f t="shared" si="101"/>
        <v>0</v>
      </c>
      <c r="I186" s="86">
        <f t="shared" si="101"/>
        <v>0</v>
      </c>
      <c r="J186" s="86">
        <f t="shared" si="101"/>
        <v>0</v>
      </c>
      <c r="K186" s="86">
        <f t="shared" si="101"/>
        <v>0</v>
      </c>
    </row>
    <row r="187" spans="1:11" ht="22.5" x14ac:dyDescent="0.2">
      <c r="A187" s="44" t="s">
        <v>44</v>
      </c>
      <c r="B187" s="46">
        <v>5</v>
      </c>
      <c r="C187" s="46">
        <v>2</v>
      </c>
      <c r="D187" s="47" t="s">
        <v>230</v>
      </c>
      <c r="E187" s="48">
        <v>240</v>
      </c>
      <c r="F187" s="86">
        <v>0</v>
      </c>
      <c r="G187" s="86">
        <v>0</v>
      </c>
      <c r="H187" s="86">
        <f>F187+G187</f>
        <v>0</v>
      </c>
      <c r="I187" s="175">
        <v>0</v>
      </c>
      <c r="J187" s="86">
        <v>0</v>
      </c>
      <c r="K187" s="86">
        <f>I187+J187</f>
        <v>0</v>
      </c>
    </row>
    <row r="188" spans="1:11" ht="33.75" x14ac:dyDescent="0.2">
      <c r="A188" s="52" t="s">
        <v>294</v>
      </c>
      <c r="B188" s="46">
        <v>5</v>
      </c>
      <c r="C188" s="46">
        <v>2</v>
      </c>
      <c r="D188" s="47" t="s">
        <v>258</v>
      </c>
      <c r="E188" s="48"/>
      <c r="F188" s="86">
        <f>F189</f>
        <v>0</v>
      </c>
      <c r="G188" s="86">
        <f t="shared" ref="G188:K189" si="102">G189</f>
        <v>0</v>
      </c>
      <c r="H188" s="86">
        <f t="shared" si="102"/>
        <v>0</v>
      </c>
      <c r="I188" s="86">
        <f t="shared" si="102"/>
        <v>0</v>
      </c>
      <c r="J188" s="86">
        <f t="shared" si="102"/>
        <v>0</v>
      </c>
      <c r="K188" s="86">
        <f t="shared" si="102"/>
        <v>0</v>
      </c>
    </row>
    <row r="189" spans="1:11" ht="22.5" x14ac:dyDescent="0.2">
      <c r="A189" s="44" t="s">
        <v>71</v>
      </c>
      <c r="B189" s="46">
        <v>5</v>
      </c>
      <c r="C189" s="46">
        <v>2</v>
      </c>
      <c r="D189" s="47" t="s">
        <v>258</v>
      </c>
      <c r="E189" s="48">
        <v>200</v>
      </c>
      <c r="F189" s="86">
        <f>F190</f>
        <v>0</v>
      </c>
      <c r="G189" s="86">
        <f t="shared" si="102"/>
        <v>0</v>
      </c>
      <c r="H189" s="86">
        <f t="shared" si="102"/>
        <v>0</v>
      </c>
      <c r="I189" s="86">
        <f t="shared" si="102"/>
        <v>0</v>
      </c>
      <c r="J189" s="86">
        <f t="shared" si="102"/>
        <v>0</v>
      </c>
      <c r="K189" s="86">
        <f t="shared" si="102"/>
        <v>0</v>
      </c>
    </row>
    <row r="190" spans="1:11" ht="22.5" x14ac:dyDescent="0.2">
      <c r="A190" s="44" t="s">
        <v>44</v>
      </c>
      <c r="B190" s="46">
        <v>5</v>
      </c>
      <c r="C190" s="46">
        <v>2</v>
      </c>
      <c r="D190" s="47" t="s">
        <v>258</v>
      </c>
      <c r="E190" s="48">
        <v>240</v>
      </c>
      <c r="F190" s="86">
        <v>0</v>
      </c>
      <c r="G190" s="86">
        <v>0</v>
      </c>
      <c r="H190" s="86">
        <f>F190+G190</f>
        <v>0</v>
      </c>
      <c r="I190" s="175">
        <v>0</v>
      </c>
      <c r="J190" s="86">
        <v>0</v>
      </c>
      <c r="K190" s="86">
        <f>I190+J190</f>
        <v>0</v>
      </c>
    </row>
    <row r="191" spans="1:11" ht="22.5" x14ac:dyDescent="0.2">
      <c r="A191" s="52" t="s">
        <v>250</v>
      </c>
      <c r="B191" s="46">
        <v>5</v>
      </c>
      <c r="C191" s="46">
        <v>2</v>
      </c>
      <c r="D191" s="47" t="s">
        <v>231</v>
      </c>
      <c r="E191" s="48" t="s">
        <v>42</v>
      </c>
      <c r="F191" s="49">
        <f>F192</f>
        <v>450</v>
      </c>
      <c r="G191" s="49">
        <f t="shared" ref="G191:H191" si="103">G192</f>
        <v>0</v>
      </c>
      <c r="H191" s="49">
        <f t="shared" si="103"/>
        <v>450</v>
      </c>
      <c r="I191" s="171">
        <f>I192</f>
        <v>150</v>
      </c>
      <c r="J191" s="171">
        <f t="shared" ref="J191:K191" si="104">J192</f>
        <v>0</v>
      </c>
      <c r="K191" s="49">
        <f t="shared" si="104"/>
        <v>150</v>
      </c>
    </row>
    <row r="192" spans="1:11" x14ac:dyDescent="0.2">
      <c r="A192" s="52" t="s">
        <v>155</v>
      </c>
      <c r="B192" s="46">
        <v>5</v>
      </c>
      <c r="C192" s="46">
        <v>2</v>
      </c>
      <c r="D192" s="47" t="s">
        <v>232</v>
      </c>
      <c r="E192" s="48"/>
      <c r="F192" s="53">
        <f t="shared" ref="F192:K193" si="105">F193</f>
        <v>450</v>
      </c>
      <c r="G192" s="53">
        <f t="shared" si="105"/>
        <v>0</v>
      </c>
      <c r="H192" s="53">
        <f t="shared" si="105"/>
        <v>450</v>
      </c>
      <c r="I192" s="177">
        <f t="shared" si="105"/>
        <v>150</v>
      </c>
      <c r="J192" s="177">
        <f t="shared" si="105"/>
        <v>0</v>
      </c>
      <c r="K192" s="53">
        <f t="shared" si="105"/>
        <v>150</v>
      </c>
    </row>
    <row r="193" spans="1:11" ht="22.5" x14ac:dyDescent="0.2">
      <c r="A193" s="44" t="s">
        <v>71</v>
      </c>
      <c r="B193" s="46">
        <v>5</v>
      </c>
      <c r="C193" s="46">
        <v>2</v>
      </c>
      <c r="D193" s="47" t="s">
        <v>232</v>
      </c>
      <c r="E193" s="48" t="s">
        <v>43</v>
      </c>
      <c r="F193" s="53">
        <f>F194</f>
        <v>450</v>
      </c>
      <c r="G193" s="53">
        <f t="shared" si="105"/>
        <v>0</v>
      </c>
      <c r="H193" s="53">
        <f t="shared" si="105"/>
        <v>450</v>
      </c>
      <c r="I193" s="177">
        <f>I194</f>
        <v>150</v>
      </c>
      <c r="J193" s="177">
        <f t="shared" si="105"/>
        <v>0</v>
      </c>
      <c r="K193" s="53">
        <f t="shared" si="105"/>
        <v>150</v>
      </c>
    </row>
    <row r="194" spans="1:11" ht="22.5" x14ac:dyDescent="0.2">
      <c r="A194" s="44" t="s">
        <v>44</v>
      </c>
      <c r="B194" s="46">
        <v>5</v>
      </c>
      <c r="C194" s="46">
        <v>2</v>
      </c>
      <c r="D194" s="47" t="s">
        <v>232</v>
      </c>
      <c r="E194" s="48" t="s">
        <v>45</v>
      </c>
      <c r="F194" s="53">
        <v>450</v>
      </c>
      <c r="G194" s="53">
        <v>0</v>
      </c>
      <c r="H194" s="53">
        <f>F194+G194</f>
        <v>450</v>
      </c>
      <c r="I194" s="177">
        <v>150</v>
      </c>
      <c r="J194" s="53">
        <v>0</v>
      </c>
      <c r="K194" s="53">
        <f>I194+J194</f>
        <v>150</v>
      </c>
    </row>
    <row r="195" spans="1:11" x14ac:dyDescent="0.2">
      <c r="A195" s="70" t="s">
        <v>17</v>
      </c>
      <c r="B195" s="114">
        <v>5</v>
      </c>
      <c r="C195" s="114">
        <v>3</v>
      </c>
      <c r="D195" s="71" t="s">
        <v>42</v>
      </c>
      <c r="E195" s="72" t="s">
        <v>42</v>
      </c>
      <c r="F195" s="62">
        <f>F196</f>
        <v>261.39999999999998</v>
      </c>
      <c r="G195" s="62">
        <f t="shared" ref="G195:H196" si="106">G196</f>
        <v>0</v>
      </c>
      <c r="H195" s="62">
        <f t="shared" si="106"/>
        <v>261.39999999999998</v>
      </c>
      <c r="I195" s="169">
        <f>I196</f>
        <v>1653</v>
      </c>
      <c r="J195" s="169">
        <f t="shared" ref="J195:K196" si="107">J196</f>
        <v>0</v>
      </c>
      <c r="K195" s="62">
        <f t="shared" si="107"/>
        <v>1653</v>
      </c>
    </row>
    <row r="196" spans="1:11" ht="22.5" x14ac:dyDescent="0.2">
      <c r="A196" s="138" t="s">
        <v>277</v>
      </c>
      <c r="B196" s="101">
        <v>5</v>
      </c>
      <c r="C196" s="101">
        <v>3</v>
      </c>
      <c r="D196" s="102" t="s">
        <v>117</v>
      </c>
      <c r="E196" s="103" t="s">
        <v>42</v>
      </c>
      <c r="F196" s="123">
        <f>F197</f>
        <v>261.39999999999998</v>
      </c>
      <c r="G196" s="123">
        <f t="shared" si="106"/>
        <v>0</v>
      </c>
      <c r="H196" s="123">
        <f t="shared" si="106"/>
        <v>261.39999999999998</v>
      </c>
      <c r="I196" s="170">
        <f>I197</f>
        <v>1653</v>
      </c>
      <c r="J196" s="170">
        <f t="shared" si="107"/>
        <v>0</v>
      </c>
      <c r="K196" s="123">
        <f t="shared" si="107"/>
        <v>1653</v>
      </c>
    </row>
    <row r="197" spans="1:11" x14ac:dyDescent="0.2">
      <c r="A197" s="52" t="s">
        <v>214</v>
      </c>
      <c r="B197" s="101">
        <v>5</v>
      </c>
      <c r="C197" s="101">
        <v>3</v>
      </c>
      <c r="D197" s="102" t="s">
        <v>170</v>
      </c>
      <c r="E197" s="103"/>
      <c r="F197" s="123">
        <f>F198+F202+F206</f>
        <v>261.39999999999998</v>
      </c>
      <c r="G197" s="123">
        <f t="shared" ref="G197:H197" si="108">G198+G202+G206</f>
        <v>0</v>
      </c>
      <c r="H197" s="123">
        <f t="shared" si="108"/>
        <v>261.39999999999998</v>
      </c>
      <c r="I197" s="170">
        <f>I198+I202+I206</f>
        <v>1653</v>
      </c>
      <c r="J197" s="170">
        <f t="shared" ref="J197:K197" si="109">J198+J202+J206</f>
        <v>0</v>
      </c>
      <c r="K197" s="123">
        <f t="shared" si="109"/>
        <v>1653</v>
      </c>
    </row>
    <row r="198" spans="1:11" ht="22.5" x14ac:dyDescent="0.2">
      <c r="A198" s="52" t="s">
        <v>245</v>
      </c>
      <c r="B198" s="46">
        <v>5</v>
      </c>
      <c r="C198" s="46">
        <v>3</v>
      </c>
      <c r="D198" s="47" t="s">
        <v>171</v>
      </c>
      <c r="E198" s="48"/>
      <c r="F198" s="49">
        <f>F199</f>
        <v>40</v>
      </c>
      <c r="G198" s="49">
        <f t="shared" ref="G198:H199" si="110">G199</f>
        <v>0</v>
      </c>
      <c r="H198" s="49">
        <f t="shared" si="110"/>
        <v>40</v>
      </c>
      <c r="I198" s="171">
        <f>I199</f>
        <v>775</v>
      </c>
      <c r="J198" s="171">
        <f t="shared" ref="J198:K199" si="111">J199</f>
        <v>0</v>
      </c>
      <c r="K198" s="49">
        <f t="shared" si="111"/>
        <v>775</v>
      </c>
    </row>
    <row r="199" spans="1:11" x14ac:dyDescent="0.2">
      <c r="A199" s="52" t="s">
        <v>155</v>
      </c>
      <c r="B199" s="46">
        <v>5</v>
      </c>
      <c r="C199" s="46">
        <v>3</v>
      </c>
      <c r="D199" s="47" t="s">
        <v>172</v>
      </c>
      <c r="E199" s="48"/>
      <c r="F199" s="49">
        <f>F200</f>
        <v>40</v>
      </c>
      <c r="G199" s="49">
        <f t="shared" si="110"/>
        <v>0</v>
      </c>
      <c r="H199" s="49">
        <f t="shared" si="110"/>
        <v>40</v>
      </c>
      <c r="I199" s="171">
        <f>I200</f>
        <v>775</v>
      </c>
      <c r="J199" s="171">
        <f t="shared" si="111"/>
        <v>0</v>
      </c>
      <c r="K199" s="49">
        <f t="shared" si="111"/>
        <v>775</v>
      </c>
    </row>
    <row r="200" spans="1:11" ht="22.5" x14ac:dyDescent="0.2">
      <c r="A200" s="44" t="s">
        <v>71</v>
      </c>
      <c r="B200" s="46">
        <v>5</v>
      </c>
      <c r="C200" s="46">
        <v>3</v>
      </c>
      <c r="D200" s="47" t="s">
        <v>172</v>
      </c>
      <c r="E200" s="48">
        <v>200</v>
      </c>
      <c r="F200" s="49">
        <f t="shared" ref="F200:K200" si="112">F201</f>
        <v>40</v>
      </c>
      <c r="G200" s="49">
        <f t="shared" si="112"/>
        <v>0</v>
      </c>
      <c r="H200" s="49">
        <f t="shared" si="112"/>
        <v>40</v>
      </c>
      <c r="I200" s="171">
        <f t="shared" si="112"/>
        <v>775</v>
      </c>
      <c r="J200" s="171">
        <f t="shared" si="112"/>
        <v>0</v>
      </c>
      <c r="K200" s="49">
        <f t="shared" si="112"/>
        <v>775</v>
      </c>
    </row>
    <row r="201" spans="1:11" ht="22.5" x14ac:dyDescent="0.2">
      <c r="A201" s="44" t="s">
        <v>44</v>
      </c>
      <c r="B201" s="46">
        <v>5</v>
      </c>
      <c r="C201" s="46">
        <v>3</v>
      </c>
      <c r="D201" s="47" t="s">
        <v>172</v>
      </c>
      <c r="E201" s="48">
        <v>240</v>
      </c>
      <c r="F201" s="49">
        <v>40</v>
      </c>
      <c r="G201" s="49">
        <v>0</v>
      </c>
      <c r="H201" s="49">
        <f>F201+G201</f>
        <v>40</v>
      </c>
      <c r="I201" s="171">
        <v>775</v>
      </c>
      <c r="J201" s="49">
        <v>0</v>
      </c>
      <c r="K201" s="49">
        <f>I201+J201</f>
        <v>775</v>
      </c>
    </row>
    <row r="202" spans="1:11" ht="33.75" x14ac:dyDescent="0.2">
      <c r="A202" s="44" t="s">
        <v>246</v>
      </c>
      <c r="B202" s="46">
        <v>5</v>
      </c>
      <c r="C202" s="46">
        <v>3</v>
      </c>
      <c r="D202" s="47" t="s">
        <v>173</v>
      </c>
      <c r="E202" s="48"/>
      <c r="F202" s="49">
        <f>F203</f>
        <v>121</v>
      </c>
      <c r="G202" s="49">
        <f t="shared" ref="G202:H204" si="113">G203</f>
        <v>0</v>
      </c>
      <c r="H202" s="49">
        <f t="shared" si="113"/>
        <v>121</v>
      </c>
      <c r="I202" s="171">
        <f t="shared" ref="I202:K204" si="114">I203</f>
        <v>508</v>
      </c>
      <c r="J202" s="171">
        <f t="shared" si="114"/>
        <v>0</v>
      </c>
      <c r="K202" s="49">
        <f t="shared" si="114"/>
        <v>508</v>
      </c>
    </row>
    <row r="203" spans="1:11" x14ac:dyDescent="0.2">
      <c r="A203" s="52" t="s">
        <v>155</v>
      </c>
      <c r="B203" s="46">
        <v>5</v>
      </c>
      <c r="C203" s="46">
        <v>3</v>
      </c>
      <c r="D203" s="47" t="s">
        <v>174</v>
      </c>
      <c r="E203" s="48"/>
      <c r="F203" s="49">
        <f>F204</f>
        <v>121</v>
      </c>
      <c r="G203" s="49">
        <f t="shared" si="113"/>
        <v>0</v>
      </c>
      <c r="H203" s="49">
        <f t="shared" si="113"/>
        <v>121</v>
      </c>
      <c r="I203" s="171">
        <f>I204</f>
        <v>508</v>
      </c>
      <c r="J203" s="171">
        <f t="shared" si="114"/>
        <v>0</v>
      </c>
      <c r="K203" s="49">
        <f t="shared" si="114"/>
        <v>508</v>
      </c>
    </row>
    <row r="204" spans="1:11" ht="22.5" x14ac:dyDescent="0.2">
      <c r="A204" s="44" t="s">
        <v>71</v>
      </c>
      <c r="B204" s="46">
        <v>5</v>
      </c>
      <c r="C204" s="46">
        <v>3</v>
      </c>
      <c r="D204" s="47" t="s">
        <v>174</v>
      </c>
      <c r="E204" s="48" t="s">
        <v>43</v>
      </c>
      <c r="F204" s="49">
        <f>F205</f>
        <v>121</v>
      </c>
      <c r="G204" s="49">
        <f t="shared" si="113"/>
        <v>0</v>
      </c>
      <c r="H204" s="49">
        <f t="shared" si="113"/>
        <v>121</v>
      </c>
      <c r="I204" s="171">
        <f>I205</f>
        <v>508</v>
      </c>
      <c r="J204" s="171">
        <f t="shared" si="114"/>
        <v>0</v>
      </c>
      <c r="K204" s="49">
        <f t="shared" si="114"/>
        <v>508</v>
      </c>
    </row>
    <row r="205" spans="1:11" ht="22.5" x14ac:dyDescent="0.2">
      <c r="A205" s="44" t="s">
        <v>44</v>
      </c>
      <c r="B205" s="46">
        <v>5</v>
      </c>
      <c r="C205" s="46">
        <v>3</v>
      </c>
      <c r="D205" s="47" t="s">
        <v>174</v>
      </c>
      <c r="E205" s="48" t="s">
        <v>45</v>
      </c>
      <c r="F205" s="49">
        <f>300-179</f>
        <v>121</v>
      </c>
      <c r="G205" s="49">
        <v>0</v>
      </c>
      <c r="H205" s="49">
        <f>F205+G205</f>
        <v>121</v>
      </c>
      <c r="I205" s="171">
        <f>800-292</f>
        <v>508</v>
      </c>
      <c r="J205" s="49">
        <v>0</v>
      </c>
      <c r="K205" s="49">
        <f>I205+J205</f>
        <v>508</v>
      </c>
    </row>
    <row r="206" spans="1:11" ht="33.75" x14ac:dyDescent="0.2">
      <c r="A206" s="44" t="s">
        <v>247</v>
      </c>
      <c r="B206" s="46">
        <v>5</v>
      </c>
      <c r="C206" s="46">
        <v>3</v>
      </c>
      <c r="D206" s="47" t="s">
        <v>233</v>
      </c>
      <c r="E206" s="48"/>
      <c r="F206" s="49">
        <f t="shared" ref="F206:K208" si="115">F207</f>
        <v>100.4</v>
      </c>
      <c r="G206" s="49">
        <f t="shared" si="115"/>
        <v>0</v>
      </c>
      <c r="H206" s="49">
        <f t="shared" si="115"/>
        <v>100.4</v>
      </c>
      <c r="I206" s="171">
        <f t="shared" si="115"/>
        <v>370</v>
      </c>
      <c r="J206" s="171">
        <f t="shared" si="115"/>
        <v>0</v>
      </c>
      <c r="K206" s="49">
        <f t="shared" si="115"/>
        <v>370</v>
      </c>
    </row>
    <row r="207" spans="1:11" x14ac:dyDescent="0.2">
      <c r="A207" s="52" t="s">
        <v>155</v>
      </c>
      <c r="B207" s="46">
        <v>5</v>
      </c>
      <c r="C207" s="46">
        <v>3</v>
      </c>
      <c r="D207" s="47" t="s">
        <v>234</v>
      </c>
      <c r="E207" s="48"/>
      <c r="F207" s="49">
        <f t="shared" si="115"/>
        <v>100.4</v>
      </c>
      <c r="G207" s="49">
        <f t="shared" si="115"/>
        <v>0</v>
      </c>
      <c r="H207" s="49">
        <f t="shared" si="115"/>
        <v>100.4</v>
      </c>
      <c r="I207" s="171">
        <f t="shared" si="115"/>
        <v>370</v>
      </c>
      <c r="J207" s="171">
        <f t="shared" si="115"/>
        <v>0</v>
      </c>
      <c r="K207" s="49">
        <f t="shared" si="115"/>
        <v>370</v>
      </c>
    </row>
    <row r="208" spans="1:11" ht="22.5" x14ac:dyDescent="0.2">
      <c r="A208" s="44" t="s">
        <v>71</v>
      </c>
      <c r="B208" s="46">
        <v>5</v>
      </c>
      <c r="C208" s="46">
        <v>3</v>
      </c>
      <c r="D208" s="47" t="s">
        <v>234</v>
      </c>
      <c r="E208" s="48" t="s">
        <v>43</v>
      </c>
      <c r="F208" s="49">
        <f t="shared" si="115"/>
        <v>100.4</v>
      </c>
      <c r="G208" s="49">
        <f t="shared" si="115"/>
        <v>0</v>
      </c>
      <c r="H208" s="49">
        <f t="shared" si="115"/>
        <v>100.4</v>
      </c>
      <c r="I208" s="171">
        <f t="shared" si="115"/>
        <v>370</v>
      </c>
      <c r="J208" s="171">
        <f t="shared" si="115"/>
        <v>0</v>
      </c>
      <c r="K208" s="49">
        <f t="shared" si="115"/>
        <v>370</v>
      </c>
    </row>
    <row r="209" spans="1:11" ht="22.5" x14ac:dyDescent="0.2">
      <c r="A209" s="44" t="s">
        <v>44</v>
      </c>
      <c r="B209" s="46">
        <v>5</v>
      </c>
      <c r="C209" s="46">
        <v>3</v>
      </c>
      <c r="D209" s="47" t="s">
        <v>234</v>
      </c>
      <c r="E209" s="48" t="s">
        <v>45</v>
      </c>
      <c r="F209" s="49">
        <v>100.4</v>
      </c>
      <c r="G209" s="49">
        <v>0</v>
      </c>
      <c r="H209" s="49">
        <f>F209+G209</f>
        <v>100.4</v>
      </c>
      <c r="I209" s="171">
        <v>370</v>
      </c>
      <c r="J209" s="49">
        <v>0</v>
      </c>
      <c r="K209" s="49">
        <f>I209+J209</f>
        <v>370</v>
      </c>
    </row>
    <row r="210" spans="1:11" x14ac:dyDescent="0.2">
      <c r="A210" s="134" t="s">
        <v>125</v>
      </c>
      <c r="B210" s="127">
        <v>6</v>
      </c>
      <c r="C210" s="127"/>
      <c r="D210" s="128"/>
      <c r="E210" s="129"/>
      <c r="F210" s="130">
        <f t="shared" ref="F210:K216" si="116">F211</f>
        <v>10</v>
      </c>
      <c r="G210" s="130">
        <f t="shared" si="116"/>
        <v>0</v>
      </c>
      <c r="H210" s="130">
        <f t="shared" si="116"/>
        <v>10</v>
      </c>
      <c r="I210" s="168">
        <f t="shared" si="116"/>
        <v>10</v>
      </c>
      <c r="J210" s="168">
        <f t="shared" si="116"/>
        <v>0</v>
      </c>
      <c r="K210" s="130">
        <f t="shared" si="116"/>
        <v>10</v>
      </c>
    </row>
    <row r="211" spans="1:11" x14ac:dyDescent="0.2">
      <c r="A211" s="73" t="s">
        <v>126</v>
      </c>
      <c r="B211" s="114">
        <v>6</v>
      </c>
      <c r="C211" s="114">
        <v>5</v>
      </c>
      <c r="D211" s="71"/>
      <c r="E211" s="72"/>
      <c r="F211" s="62">
        <f t="shared" si="116"/>
        <v>10</v>
      </c>
      <c r="G211" s="62">
        <f t="shared" si="116"/>
        <v>0</v>
      </c>
      <c r="H211" s="62">
        <f t="shared" si="116"/>
        <v>10</v>
      </c>
      <c r="I211" s="169">
        <f t="shared" si="116"/>
        <v>10</v>
      </c>
      <c r="J211" s="169">
        <f t="shared" si="116"/>
        <v>0</v>
      </c>
      <c r="K211" s="62">
        <f t="shared" si="116"/>
        <v>10</v>
      </c>
    </row>
    <row r="212" spans="1:11" ht="22.5" x14ac:dyDescent="0.2">
      <c r="A212" s="122" t="s">
        <v>278</v>
      </c>
      <c r="B212" s="101">
        <v>6</v>
      </c>
      <c r="C212" s="101">
        <v>5</v>
      </c>
      <c r="D212" s="102" t="s">
        <v>124</v>
      </c>
      <c r="E212" s="103"/>
      <c r="F212" s="123">
        <f>F213</f>
        <v>10</v>
      </c>
      <c r="G212" s="123">
        <f t="shared" si="116"/>
        <v>0</v>
      </c>
      <c r="H212" s="123">
        <f t="shared" si="116"/>
        <v>10</v>
      </c>
      <c r="I212" s="170">
        <f>I213</f>
        <v>10</v>
      </c>
      <c r="J212" s="170">
        <f t="shared" si="116"/>
        <v>0</v>
      </c>
      <c r="K212" s="123">
        <f t="shared" si="116"/>
        <v>10</v>
      </c>
    </row>
    <row r="213" spans="1:11" x14ac:dyDescent="0.2">
      <c r="A213" s="52" t="s">
        <v>214</v>
      </c>
      <c r="B213" s="101">
        <v>6</v>
      </c>
      <c r="C213" s="101">
        <v>5</v>
      </c>
      <c r="D213" s="102" t="s">
        <v>235</v>
      </c>
      <c r="E213" s="103"/>
      <c r="F213" s="123">
        <f>F214</f>
        <v>10</v>
      </c>
      <c r="G213" s="123">
        <f t="shared" si="116"/>
        <v>0</v>
      </c>
      <c r="H213" s="123">
        <f t="shared" si="116"/>
        <v>10</v>
      </c>
      <c r="I213" s="170">
        <f>I214</f>
        <v>10</v>
      </c>
      <c r="J213" s="170">
        <f t="shared" si="116"/>
        <v>0</v>
      </c>
      <c r="K213" s="123">
        <f t="shared" si="116"/>
        <v>10</v>
      </c>
    </row>
    <row r="214" spans="1:11" ht="33.75" x14ac:dyDescent="0.2">
      <c r="A214" s="51" t="s">
        <v>244</v>
      </c>
      <c r="B214" s="46">
        <v>6</v>
      </c>
      <c r="C214" s="46">
        <v>5</v>
      </c>
      <c r="D214" s="47" t="s">
        <v>236</v>
      </c>
      <c r="E214" s="48"/>
      <c r="F214" s="49">
        <f t="shared" si="116"/>
        <v>10</v>
      </c>
      <c r="G214" s="49">
        <f t="shared" si="116"/>
        <v>0</v>
      </c>
      <c r="H214" s="49">
        <f t="shared" si="116"/>
        <v>10</v>
      </c>
      <c r="I214" s="171">
        <f t="shared" si="116"/>
        <v>10</v>
      </c>
      <c r="J214" s="171">
        <f t="shared" si="116"/>
        <v>0</v>
      </c>
      <c r="K214" s="49">
        <f t="shared" si="116"/>
        <v>10</v>
      </c>
    </row>
    <row r="215" spans="1:11" x14ac:dyDescent="0.2">
      <c r="A215" s="52" t="s">
        <v>155</v>
      </c>
      <c r="B215" s="46">
        <v>6</v>
      </c>
      <c r="C215" s="46">
        <v>5</v>
      </c>
      <c r="D215" s="47" t="s">
        <v>237</v>
      </c>
      <c r="E215" s="48"/>
      <c r="F215" s="49">
        <f t="shared" si="116"/>
        <v>10</v>
      </c>
      <c r="G215" s="49">
        <f t="shared" si="116"/>
        <v>0</v>
      </c>
      <c r="H215" s="49">
        <f t="shared" si="116"/>
        <v>10</v>
      </c>
      <c r="I215" s="171">
        <f t="shared" si="116"/>
        <v>10</v>
      </c>
      <c r="J215" s="171">
        <f t="shared" si="116"/>
        <v>0</v>
      </c>
      <c r="K215" s="49">
        <f t="shared" si="116"/>
        <v>10</v>
      </c>
    </row>
    <row r="216" spans="1:11" ht="22.5" x14ac:dyDescent="0.2">
      <c r="A216" s="44" t="s">
        <v>71</v>
      </c>
      <c r="B216" s="46">
        <v>6</v>
      </c>
      <c r="C216" s="46">
        <v>5</v>
      </c>
      <c r="D216" s="47" t="s">
        <v>237</v>
      </c>
      <c r="E216" s="48">
        <v>200</v>
      </c>
      <c r="F216" s="49">
        <f t="shared" si="116"/>
        <v>10</v>
      </c>
      <c r="G216" s="49">
        <f t="shared" si="116"/>
        <v>0</v>
      </c>
      <c r="H216" s="49">
        <f t="shared" si="116"/>
        <v>10</v>
      </c>
      <c r="I216" s="171">
        <f t="shared" si="116"/>
        <v>10</v>
      </c>
      <c r="J216" s="171">
        <f t="shared" si="116"/>
        <v>0</v>
      </c>
      <c r="K216" s="49">
        <f t="shared" si="116"/>
        <v>10</v>
      </c>
    </row>
    <row r="217" spans="1:11" ht="22.5" x14ac:dyDescent="0.2">
      <c r="A217" s="44" t="s">
        <v>44</v>
      </c>
      <c r="B217" s="46">
        <v>6</v>
      </c>
      <c r="C217" s="46">
        <v>5</v>
      </c>
      <c r="D217" s="47" t="s">
        <v>237</v>
      </c>
      <c r="E217" s="48">
        <v>240</v>
      </c>
      <c r="F217" s="49">
        <v>10</v>
      </c>
      <c r="G217" s="49">
        <v>0</v>
      </c>
      <c r="H217" s="49">
        <f>F217+G217</f>
        <v>10</v>
      </c>
      <c r="I217" s="171">
        <v>10</v>
      </c>
      <c r="J217" s="49">
        <v>0</v>
      </c>
      <c r="K217" s="49">
        <f>I217+J217</f>
        <v>10</v>
      </c>
    </row>
    <row r="218" spans="1:11" x14ac:dyDescent="0.2">
      <c r="A218" s="125" t="s">
        <v>32</v>
      </c>
      <c r="B218" s="127">
        <v>8</v>
      </c>
      <c r="C218" s="127">
        <v>0</v>
      </c>
      <c r="D218" s="128" t="s">
        <v>42</v>
      </c>
      <c r="E218" s="129"/>
      <c r="F218" s="130">
        <f>F219</f>
        <v>1311</v>
      </c>
      <c r="G218" s="130">
        <f t="shared" ref="G218:H219" si="117">G219</f>
        <v>0</v>
      </c>
      <c r="H218" s="130">
        <f t="shared" si="117"/>
        <v>1311</v>
      </c>
      <c r="I218" s="168">
        <f>I219</f>
        <v>1334</v>
      </c>
      <c r="J218" s="168">
        <f t="shared" ref="J218:K219" si="118">J219</f>
        <v>0</v>
      </c>
      <c r="K218" s="168">
        <f t="shared" si="118"/>
        <v>1334</v>
      </c>
    </row>
    <row r="219" spans="1:11" x14ac:dyDescent="0.2">
      <c r="A219" s="70" t="s">
        <v>18</v>
      </c>
      <c r="B219" s="114">
        <v>8</v>
      </c>
      <c r="C219" s="114">
        <v>1</v>
      </c>
      <c r="D219" s="71" t="s">
        <v>42</v>
      </c>
      <c r="E219" s="72"/>
      <c r="F219" s="62">
        <f>F220</f>
        <v>1311</v>
      </c>
      <c r="G219" s="62">
        <f t="shared" si="117"/>
        <v>0</v>
      </c>
      <c r="H219" s="62">
        <f t="shared" si="117"/>
        <v>1311</v>
      </c>
      <c r="I219" s="169">
        <f>I220</f>
        <v>1334</v>
      </c>
      <c r="J219" s="169">
        <f t="shared" si="118"/>
        <v>0</v>
      </c>
      <c r="K219" s="169">
        <f t="shared" si="118"/>
        <v>1334</v>
      </c>
    </row>
    <row r="220" spans="1:11" ht="33.75" x14ac:dyDescent="0.2">
      <c r="A220" s="138" t="s">
        <v>279</v>
      </c>
      <c r="B220" s="101">
        <v>8</v>
      </c>
      <c r="C220" s="101">
        <v>1</v>
      </c>
      <c r="D220" s="102" t="s">
        <v>118</v>
      </c>
      <c r="E220" s="103"/>
      <c r="F220" s="123">
        <f>F221+F229</f>
        <v>1311</v>
      </c>
      <c r="G220" s="123">
        <f t="shared" ref="G220:H220" si="119">G221+G229</f>
        <v>0</v>
      </c>
      <c r="H220" s="123">
        <f t="shared" si="119"/>
        <v>1311</v>
      </c>
      <c r="I220" s="170">
        <f>I221+I229</f>
        <v>1334</v>
      </c>
      <c r="J220" s="170">
        <f t="shared" ref="J220:K220" si="120">J221+J229</f>
        <v>0</v>
      </c>
      <c r="K220" s="123">
        <f t="shared" si="120"/>
        <v>1334</v>
      </c>
    </row>
    <row r="221" spans="1:11" ht="33.75" x14ac:dyDescent="0.2">
      <c r="A221" s="143" t="s">
        <v>175</v>
      </c>
      <c r="B221" s="107">
        <v>8</v>
      </c>
      <c r="C221" s="107">
        <v>1</v>
      </c>
      <c r="D221" s="108" t="s">
        <v>119</v>
      </c>
      <c r="E221" s="109" t="s">
        <v>42</v>
      </c>
      <c r="F221" s="144">
        <f>F222</f>
        <v>30</v>
      </c>
      <c r="G221" s="144">
        <f t="shared" ref="G221:H221" si="121">G222</f>
        <v>-30</v>
      </c>
      <c r="H221" s="144">
        <f t="shared" si="121"/>
        <v>0</v>
      </c>
      <c r="I221" s="183">
        <f>I222</f>
        <v>30</v>
      </c>
      <c r="J221" s="183">
        <f t="shared" ref="J221:K221" si="122">J222</f>
        <v>-30</v>
      </c>
      <c r="K221" s="144">
        <f t="shared" si="122"/>
        <v>0</v>
      </c>
    </row>
    <row r="222" spans="1:11" ht="22.5" x14ac:dyDescent="0.2">
      <c r="A222" s="52" t="s">
        <v>176</v>
      </c>
      <c r="B222" s="46">
        <v>8</v>
      </c>
      <c r="C222" s="46">
        <v>1</v>
      </c>
      <c r="D222" s="47" t="s">
        <v>120</v>
      </c>
      <c r="E222" s="48"/>
      <c r="F222" s="49">
        <f>F223+F226</f>
        <v>30</v>
      </c>
      <c r="G222" s="49">
        <f t="shared" ref="G222:H222" si="123">G223+G226</f>
        <v>-30</v>
      </c>
      <c r="H222" s="49">
        <f t="shared" si="123"/>
        <v>0</v>
      </c>
      <c r="I222" s="171">
        <f>I223+I226</f>
        <v>30</v>
      </c>
      <c r="J222" s="171">
        <f t="shared" ref="J222:K222" si="124">J223+J226</f>
        <v>-30</v>
      </c>
      <c r="K222" s="49">
        <f t="shared" si="124"/>
        <v>0</v>
      </c>
    </row>
    <row r="223" spans="1:11" ht="22.5" x14ac:dyDescent="0.2">
      <c r="A223" s="44" t="s">
        <v>127</v>
      </c>
      <c r="B223" s="46">
        <v>8</v>
      </c>
      <c r="C223" s="46">
        <v>1</v>
      </c>
      <c r="D223" s="59" t="s">
        <v>128</v>
      </c>
      <c r="E223" s="48"/>
      <c r="F223" s="53">
        <f>F224</f>
        <v>28.5</v>
      </c>
      <c r="G223" s="53">
        <f t="shared" ref="G223:H224" si="125">G224</f>
        <v>-28.5</v>
      </c>
      <c r="H223" s="53">
        <f t="shared" si="125"/>
        <v>0</v>
      </c>
      <c r="I223" s="177">
        <f>I224</f>
        <v>28.5</v>
      </c>
      <c r="J223" s="177">
        <f t="shared" ref="J223:K223" si="126">J224</f>
        <v>-28.5</v>
      </c>
      <c r="K223" s="53">
        <f t="shared" si="126"/>
        <v>0</v>
      </c>
    </row>
    <row r="224" spans="1:11" ht="22.5" x14ac:dyDescent="0.2">
      <c r="A224" s="44" t="s">
        <v>71</v>
      </c>
      <c r="B224" s="46">
        <v>8</v>
      </c>
      <c r="C224" s="46">
        <v>1</v>
      </c>
      <c r="D224" s="59" t="s">
        <v>128</v>
      </c>
      <c r="E224" s="48">
        <v>200</v>
      </c>
      <c r="F224" s="53">
        <f>F225</f>
        <v>28.5</v>
      </c>
      <c r="G224" s="53">
        <f t="shared" si="125"/>
        <v>-28.5</v>
      </c>
      <c r="H224" s="53">
        <f t="shared" si="125"/>
        <v>0</v>
      </c>
      <c r="I224" s="177">
        <f>I225</f>
        <v>28.5</v>
      </c>
      <c r="J224" s="177">
        <f>J225</f>
        <v>-28.5</v>
      </c>
      <c r="K224" s="53">
        <f>K225</f>
        <v>0</v>
      </c>
    </row>
    <row r="225" spans="1:11" ht="22.5" x14ac:dyDescent="0.2">
      <c r="A225" s="44" t="s">
        <v>44</v>
      </c>
      <c r="B225" s="46">
        <v>8</v>
      </c>
      <c r="C225" s="46">
        <v>1</v>
      </c>
      <c r="D225" s="59" t="s">
        <v>128</v>
      </c>
      <c r="E225" s="48">
        <v>240</v>
      </c>
      <c r="F225" s="53">
        <v>28.5</v>
      </c>
      <c r="G225" s="53">
        <v>-28.5</v>
      </c>
      <c r="H225" s="53">
        <f>F225+G225</f>
        <v>0</v>
      </c>
      <c r="I225" s="177">
        <v>28.5</v>
      </c>
      <c r="J225" s="53">
        <v>-28.5</v>
      </c>
      <c r="K225" s="53">
        <f>I225+J225</f>
        <v>0</v>
      </c>
    </row>
    <row r="226" spans="1:11" ht="22.5" x14ac:dyDescent="0.2">
      <c r="A226" s="44" t="s">
        <v>292</v>
      </c>
      <c r="B226" s="46">
        <v>8</v>
      </c>
      <c r="C226" s="46">
        <v>1</v>
      </c>
      <c r="D226" s="59" t="s">
        <v>129</v>
      </c>
      <c r="E226" s="48"/>
      <c r="F226" s="49">
        <f>F227</f>
        <v>1.5</v>
      </c>
      <c r="G226" s="49">
        <f t="shared" ref="G226:H227" si="127">G227</f>
        <v>-1.5</v>
      </c>
      <c r="H226" s="49">
        <f t="shared" si="127"/>
        <v>0</v>
      </c>
      <c r="I226" s="171">
        <f>I227</f>
        <v>1.5</v>
      </c>
      <c r="J226" s="171">
        <f t="shared" ref="J226:K227" si="128">J227</f>
        <v>-1.5</v>
      </c>
      <c r="K226" s="49">
        <f t="shared" si="128"/>
        <v>0</v>
      </c>
    </row>
    <row r="227" spans="1:11" ht="22.5" x14ac:dyDescent="0.2">
      <c r="A227" s="44" t="s">
        <v>71</v>
      </c>
      <c r="B227" s="46">
        <v>8</v>
      </c>
      <c r="C227" s="46">
        <v>1</v>
      </c>
      <c r="D227" s="59" t="s">
        <v>129</v>
      </c>
      <c r="E227" s="48">
        <v>200</v>
      </c>
      <c r="F227" s="53">
        <f>F228</f>
        <v>1.5</v>
      </c>
      <c r="G227" s="53">
        <f t="shared" si="127"/>
        <v>-1.5</v>
      </c>
      <c r="H227" s="53">
        <f t="shared" si="127"/>
        <v>0</v>
      </c>
      <c r="I227" s="177">
        <f>I228</f>
        <v>1.5</v>
      </c>
      <c r="J227" s="177">
        <f t="shared" si="128"/>
        <v>-1.5</v>
      </c>
      <c r="K227" s="53">
        <f t="shared" si="128"/>
        <v>0</v>
      </c>
    </row>
    <row r="228" spans="1:11" ht="22.5" x14ac:dyDescent="0.2">
      <c r="A228" s="44" t="s">
        <v>44</v>
      </c>
      <c r="B228" s="46">
        <v>8</v>
      </c>
      <c r="C228" s="46">
        <v>1</v>
      </c>
      <c r="D228" s="59" t="s">
        <v>129</v>
      </c>
      <c r="E228" s="48">
        <v>240</v>
      </c>
      <c r="F228" s="53">
        <v>1.5</v>
      </c>
      <c r="G228" s="53">
        <v>-1.5</v>
      </c>
      <c r="H228" s="53">
        <f>F228+G228</f>
        <v>0</v>
      </c>
      <c r="I228" s="177">
        <v>1.5</v>
      </c>
      <c r="J228" s="53">
        <v>-1.5</v>
      </c>
      <c r="K228" s="53">
        <f>I228+J228</f>
        <v>0</v>
      </c>
    </row>
    <row r="229" spans="1:11" x14ac:dyDescent="0.2">
      <c r="A229" s="105" t="s">
        <v>168</v>
      </c>
      <c r="B229" s="107">
        <v>8</v>
      </c>
      <c r="C229" s="107">
        <v>1</v>
      </c>
      <c r="D229" s="145">
        <v>7840000000</v>
      </c>
      <c r="E229" s="109"/>
      <c r="F229" s="110">
        <f>F230+F235</f>
        <v>1281</v>
      </c>
      <c r="G229" s="110">
        <f t="shared" ref="G229:H229" si="129">G230+G235</f>
        <v>30</v>
      </c>
      <c r="H229" s="110">
        <f t="shared" si="129"/>
        <v>1311</v>
      </c>
      <c r="I229" s="184">
        <f>I230+I235</f>
        <v>1304</v>
      </c>
      <c r="J229" s="184">
        <f t="shared" ref="J229" si="130">J230+J235</f>
        <v>30</v>
      </c>
      <c r="K229" s="184">
        <f>K230+K235</f>
        <v>1334</v>
      </c>
    </row>
    <row r="230" spans="1:11" ht="22.5" x14ac:dyDescent="0.2">
      <c r="A230" s="44" t="s">
        <v>177</v>
      </c>
      <c r="B230" s="46">
        <v>8</v>
      </c>
      <c r="C230" s="46">
        <v>1</v>
      </c>
      <c r="D230" s="59">
        <v>7841100000</v>
      </c>
      <c r="E230" s="48"/>
      <c r="F230" s="87">
        <f>F231+F233</f>
        <v>1281</v>
      </c>
      <c r="G230" s="87">
        <f t="shared" ref="G230:H230" si="131">G231+G233</f>
        <v>0</v>
      </c>
      <c r="H230" s="87">
        <f t="shared" si="131"/>
        <v>1281</v>
      </c>
      <c r="I230" s="178">
        <f>I231+I233</f>
        <v>1304</v>
      </c>
      <c r="J230" s="178">
        <f t="shared" ref="J230:K230" si="132">J231+J233</f>
        <v>0</v>
      </c>
      <c r="K230" s="87">
        <f t="shared" si="132"/>
        <v>1304</v>
      </c>
    </row>
    <row r="231" spans="1:11" ht="45" x14ac:dyDescent="0.2">
      <c r="A231" s="44" t="s">
        <v>46</v>
      </c>
      <c r="B231" s="46">
        <v>8</v>
      </c>
      <c r="C231" s="46">
        <v>1</v>
      </c>
      <c r="D231" s="47" t="s">
        <v>178</v>
      </c>
      <c r="E231" s="48" t="s">
        <v>47</v>
      </c>
      <c r="F231" s="53">
        <f>F232</f>
        <v>1182</v>
      </c>
      <c r="G231" s="53">
        <f t="shared" ref="G231:H231" si="133">G232</f>
        <v>0</v>
      </c>
      <c r="H231" s="53">
        <f t="shared" si="133"/>
        <v>1182</v>
      </c>
      <c r="I231" s="177">
        <f>I232</f>
        <v>1229</v>
      </c>
      <c r="J231" s="177">
        <f t="shared" ref="J231:K231" si="134">J232</f>
        <v>0</v>
      </c>
      <c r="K231" s="53">
        <f t="shared" si="134"/>
        <v>1229</v>
      </c>
    </row>
    <row r="232" spans="1:11" x14ac:dyDescent="0.2">
      <c r="A232" s="44" t="s">
        <v>48</v>
      </c>
      <c r="B232" s="46">
        <v>8</v>
      </c>
      <c r="C232" s="46">
        <v>1</v>
      </c>
      <c r="D232" s="47" t="s">
        <v>178</v>
      </c>
      <c r="E232" s="48" t="s">
        <v>49</v>
      </c>
      <c r="F232" s="53">
        <v>1182</v>
      </c>
      <c r="G232" s="53">
        <v>0</v>
      </c>
      <c r="H232" s="53">
        <f>F232+G232</f>
        <v>1182</v>
      </c>
      <c r="I232" s="177">
        <v>1229</v>
      </c>
      <c r="J232" s="53">
        <v>0</v>
      </c>
      <c r="K232" s="53">
        <f>I232+J232</f>
        <v>1229</v>
      </c>
    </row>
    <row r="233" spans="1:11" ht="22.5" x14ac:dyDescent="0.2">
      <c r="A233" s="44" t="s">
        <v>71</v>
      </c>
      <c r="B233" s="46">
        <v>8</v>
      </c>
      <c r="C233" s="46">
        <v>1</v>
      </c>
      <c r="D233" s="47" t="s">
        <v>178</v>
      </c>
      <c r="E233" s="48" t="s">
        <v>43</v>
      </c>
      <c r="F233" s="49">
        <f>F234</f>
        <v>99</v>
      </c>
      <c r="G233" s="49">
        <f t="shared" ref="G233:H233" si="135">G234</f>
        <v>0</v>
      </c>
      <c r="H233" s="49">
        <f t="shared" si="135"/>
        <v>99</v>
      </c>
      <c r="I233" s="171">
        <f>I234</f>
        <v>75</v>
      </c>
      <c r="J233" s="171">
        <f t="shared" ref="J233:K233" si="136">J234</f>
        <v>0</v>
      </c>
      <c r="K233" s="49">
        <f t="shared" si="136"/>
        <v>75</v>
      </c>
    </row>
    <row r="234" spans="1:11" ht="22.5" x14ac:dyDescent="0.2">
      <c r="A234" s="44" t="s">
        <v>44</v>
      </c>
      <c r="B234" s="46">
        <v>8</v>
      </c>
      <c r="C234" s="46">
        <v>1</v>
      </c>
      <c r="D234" s="47" t="s">
        <v>178</v>
      </c>
      <c r="E234" s="48" t="s">
        <v>45</v>
      </c>
      <c r="F234" s="49">
        <v>99</v>
      </c>
      <c r="G234" s="49">
        <v>0</v>
      </c>
      <c r="H234" s="49">
        <f>F234+G234</f>
        <v>99</v>
      </c>
      <c r="I234" s="171">
        <v>75</v>
      </c>
      <c r="J234" s="49">
        <v>0</v>
      </c>
      <c r="K234" s="49">
        <f>I234+J234</f>
        <v>75</v>
      </c>
    </row>
    <row r="235" spans="1:11" ht="22.5" x14ac:dyDescent="0.2">
      <c r="A235" s="52" t="s">
        <v>180</v>
      </c>
      <c r="B235" s="46">
        <v>8</v>
      </c>
      <c r="C235" s="46">
        <v>1</v>
      </c>
      <c r="D235" s="47" t="s">
        <v>179</v>
      </c>
      <c r="E235" s="48" t="s">
        <v>42</v>
      </c>
      <c r="F235" s="53">
        <f t="shared" ref="F235:K238" si="137">F236</f>
        <v>0</v>
      </c>
      <c r="G235" s="53">
        <f t="shared" si="137"/>
        <v>30</v>
      </c>
      <c r="H235" s="53">
        <f t="shared" si="137"/>
        <v>30</v>
      </c>
      <c r="I235" s="177">
        <f>I236</f>
        <v>0</v>
      </c>
      <c r="J235" s="177">
        <f t="shared" ref="J235:K237" si="138">J236</f>
        <v>30</v>
      </c>
      <c r="K235" s="53">
        <f t="shared" si="138"/>
        <v>30</v>
      </c>
    </row>
    <row r="236" spans="1:11" ht="22.5" x14ac:dyDescent="0.2">
      <c r="A236" s="44" t="s">
        <v>121</v>
      </c>
      <c r="B236" s="46">
        <v>8</v>
      </c>
      <c r="C236" s="46">
        <v>1</v>
      </c>
      <c r="D236" s="57">
        <v>7841200590</v>
      </c>
      <c r="E236" s="48"/>
      <c r="F236" s="53">
        <f t="shared" si="137"/>
        <v>0</v>
      </c>
      <c r="G236" s="53">
        <f t="shared" si="137"/>
        <v>30</v>
      </c>
      <c r="H236" s="53">
        <f t="shared" si="137"/>
        <v>30</v>
      </c>
      <c r="I236" s="177">
        <f>I237</f>
        <v>0</v>
      </c>
      <c r="J236" s="177">
        <f t="shared" si="138"/>
        <v>30</v>
      </c>
      <c r="K236" s="53">
        <f t="shared" si="138"/>
        <v>30</v>
      </c>
    </row>
    <row r="237" spans="1:11" ht="22.5" x14ac:dyDescent="0.2">
      <c r="A237" s="44" t="s">
        <v>71</v>
      </c>
      <c r="B237" s="46">
        <v>8</v>
      </c>
      <c r="C237" s="46">
        <v>1</v>
      </c>
      <c r="D237" s="57">
        <v>7841200590</v>
      </c>
      <c r="E237" s="48">
        <v>200</v>
      </c>
      <c r="F237" s="53">
        <f t="shared" si="137"/>
        <v>0</v>
      </c>
      <c r="G237" s="53">
        <f t="shared" si="137"/>
        <v>30</v>
      </c>
      <c r="H237" s="53">
        <f t="shared" si="137"/>
        <v>30</v>
      </c>
      <c r="I237" s="177">
        <f>I238</f>
        <v>0</v>
      </c>
      <c r="J237" s="177">
        <f t="shared" si="138"/>
        <v>30</v>
      </c>
      <c r="K237" s="53">
        <f t="shared" si="138"/>
        <v>30</v>
      </c>
    </row>
    <row r="238" spans="1:11" ht="22.5" x14ac:dyDescent="0.2">
      <c r="A238" s="44" t="s">
        <v>44</v>
      </c>
      <c r="B238" s="46">
        <v>8</v>
      </c>
      <c r="C238" s="46">
        <v>1</v>
      </c>
      <c r="D238" s="57">
        <v>7841200590</v>
      </c>
      <c r="E238" s="48">
        <v>240</v>
      </c>
      <c r="F238" s="53">
        <f t="shared" si="137"/>
        <v>0</v>
      </c>
      <c r="G238" s="53">
        <f t="shared" si="137"/>
        <v>30</v>
      </c>
      <c r="H238" s="53">
        <f t="shared" si="137"/>
        <v>30</v>
      </c>
      <c r="I238" s="177">
        <f t="shared" si="137"/>
        <v>0</v>
      </c>
      <c r="J238" s="177">
        <f t="shared" si="137"/>
        <v>30</v>
      </c>
      <c r="K238" s="53">
        <f t="shared" si="137"/>
        <v>30</v>
      </c>
    </row>
    <row r="239" spans="1:11" ht="22.5" x14ac:dyDescent="0.2">
      <c r="A239" s="44" t="s">
        <v>36</v>
      </c>
      <c r="B239" s="46">
        <v>8</v>
      </c>
      <c r="C239" s="46">
        <v>1</v>
      </c>
      <c r="D239" s="57">
        <v>7841200590</v>
      </c>
      <c r="E239" s="48">
        <v>244</v>
      </c>
      <c r="F239" s="87">
        <v>0</v>
      </c>
      <c r="G239" s="87">
        <v>30</v>
      </c>
      <c r="H239" s="87">
        <f>F239+G239</f>
        <v>30</v>
      </c>
      <c r="I239" s="178">
        <v>0</v>
      </c>
      <c r="J239" s="87">
        <v>30</v>
      </c>
      <c r="K239" s="87">
        <f>I239+J239</f>
        <v>30</v>
      </c>
    </row>
    <row r="240" spans="1:11" x14ac:dyDescent="0.2">
      <c r="A240" s="125" t="s">
        <v>33</v>
      </c>
      <c r="B240" s="127">
        <v>11</v>
      </c>
      <c r="C240" s="127">
        <v>0</v>
      </c>
      <c r="D240" s="128" t="s">
        <v>42</v>
      </c>
      <c r="E240" s="129" t="s">
        <v>42</v>
      </c>
      <c r="F240" s="130">
        <f t="shared" ref="F240:K244" si="139">F241</f>
        <v>10287.9</v>
      </c>
      <c r="G240" s="130">
        <f t="shared" si="139"/>
        <v>0</v>
      </c>
      <c r="H240" s="130">
        <f t="shared" si="139"/>
        <v>10287.9</v>
      </c>
      <c r="I240" s="168">
        <f t="shared" si="139"/>
        <v>10284</v>
      </c>
      <c r="J240" s="168">
        <f t="shared" si="139"/>
        <v>0</v>
      </c>
      <c r="K240" s="130">
        <f t="shared" si="139"/>
        <v>10284</v>
      </c>
    </row>
    <row r="241" spans="1:11" x14ac:dyDescent="0.2">
      <c r="A241" s="70" t="s">
        <v>19</v>
      </c>
      <c r="B241" s="114">
        <v>11</v>
      </c>
      <c r="C241" s="114">
        <v>1</v>
      </c>
      <c r="D241" s="71" t="s">
        <v>42</v>
      </c>
      <c r="E241" s="72" t="s">
        <v>42</v>
      </c>
      <c r="F241" s="62">
        <f t="shared" si="139"/>
        <v>10287.9</v>
      </c>
      <c r="G241" s="62">
        <f t="shared" si="139"/>
        <v>0</v>
      </c>
      <c r="H241" s="62">
        <f t="shared" si="139"/>
        <v>10287.9</v>
      </c>
      <c r="I241" s="169">
        <f t="shared" si="139"/>
        <v>10284</v>
      </c>
      <c r="J241" s="169">
        <f t="shared" si="139"/>
        <v>0</v>
      </c>
      <c r="K241" s="62">
        <f t="shared" si="139"/>
        <v>10284</v>
      </c>
    </row>
    <row r="242" spans="1:11" ht="33.75" x14ac:dyDescent="0.2">
      <c r="A242" s="138" t="s">
        <v>279</v>
      </c>
      <c r="B242" s="101">
        <v>11</v>
      </c>
      <c r="C242" s="101">
        <v>1</v>
      </c>
      <c r="D242" s="102" t="s">
        <v>118</v>
      </c>
      <c r="E242" s="103" t="s">
        <v>42</v>
      </c>
      <c r="F242" s="123">
        <f t="shared" si="139"/>
        <v>10287.9</v>
      </c>
      <c r="G242" s="123">
        <f t="shared" si="139"/>
        <v>0</v>
      </c>
      <c r="H242" s="123">
        <f t="shared" si="139"/>
        <v>10287.9</v>
      </c>
      <c r="I242" s="170">
        <f t="shared" si="139"/>
        <v>10284</v>
      </c>
      <c r="J242" s="170">
        <f t="shared" si="139"/>
        <v>0</v>
      </c>
      <c r="K242" s="123">
        <f t="shared" si="139"/>
        <v>10284</v>
      </c>
    </row>
    <row r="243" spans="1:11" x14ac:dyDescent="0.2">
      <c r="A243" s="105" t="s">
        <v>214</v>
      </c>
      <c r="B243" s="46">
        <v>11</v>
      </c>
      <c r="C243" s="46">
        <v>1</v>
      </c>
      <c r="D243" s="47" t="s">
        <v>181</v>
      </c>
      <c r="E243" s="48" t="s">
        <v>42</v>
      </c>
      <c r="F243" s="49">
        <f t="shared" si="139"/>
        <v>10287.9</v>
      </c>
      <c r="G243" s="49">
        <f t="shared" si="139"/>
        <v>0</v>
      </c>
      <c r="H243" s="49">
        <f t="shared" si="139"/>
        <v>10287.9</v>
      </c>
      <c r="I243" s="171">
        <f t="shared" si="139"/>
        <v>10284</v>
      </c>
      <c r="J243" s="171">
        <f t="shared" si="139"/>
        <v>0</v>
      </c>
      <c r="K243" s="49">
        <f t="shared" si="139"/>
        <v>10284</v>
      </c>
    </row>
    <row r="244" spans="1:11" ht="33.75" x14ac:dyDescent="0.2">
      <c r="A244" s="52" t="s">
        <v>182</v>
      </c>
      <c r="B244" s="46">
        <v>11</v>
      </c>
      <c r="C244" s="46">
        <v>1</v>
      </c>
      <c r="D244" s="47" t="s">
        <v>183</v>
      </c>
      <c r="E244" s="48"/>
      <c r="F244" s="49">
        <f t="shared" si="139"/>
        <v>10287.9</v>
      </c>
      <c r="G244" s="49">
        <f t="shared" si="139"/>
        <v>0</v>
      </c>
      <c r="H244" s="49">
        <f t="shared" si="139"/>
        <v>10287.9</v>
      </c>
      <c r="I244" s="171">
        <f t="shared" si="139"/>
        <v>10284</v>
      </c>
      <c r="J244" s="171">
        <f t="shared" si="139"/>
        <v>0</v>
      </c>
      <c r="K244" s="49">
        <f t="shared" si="139"/>
        <v>10284</v>
      </c>
    </row>
    <row r="245" spans="1:11" ht="22.5" x14ac:dyDescent="0.2">
      <c r="A245" s="52" t="s">
        <v>121</v>
      </c>
      <c r="B245" s="46">
        <v>11</v>
      </c>
      <c r="C245" s="46">
        <v>1</v>
      </c>
      <c r="D245" s="47" t="s">
        <v>184</v>
      </c>
      <c r="E245" s="48" t="s">
        <v>42</v>
      </c>
      <c r="F245" s="49">
        <f>F246+F247+F249</f>
        <v>10287.9</v>
      </c>
      <c r="G245" s="49">
        <f t="shared" ref="G245:H245" si="140">G246+G247+G249</f>
        <v>0</v>
      </c>
      <c r="H245" s="49">
        <f t="shared" si="140"/>
        <v>10287.9</v>
      </c>
      <c r="I245" s="171">
        <f>I246+I247+I249</f>
        <v>10284</v>
      </c>
      <c r="J245" s="171">
        <f t="shared" ref="J245:K245" si="141">J246+J247+J249</f>
        <v>0</v>
      </c>
      <c r="K245" s="49">
        <f t="shared" si="141"/>
        <v>10284</v>
      </c>
    </row>
    <row r="246" spans="1:11" ht="45" x14ac:dyDescent="0.2">
      <c r="A246" s="44" t="s">
        <v>46</v>
      </c>
      <c r="B246" s="46">
        <v>11</v>
      </c>
      <c r="C246" s="46">
        <v>1</v>
      </c>
      <c r="D246" s="47" t="s">
        <v>184</v>
      </c>
      <c r="E246" s="48" t="s">
        <v>47</v>
      </c>
      <c r="F246" s="49">
        <v>9407.9</v>
      </c>
      <c r="G246" s="49">
        <v>0</v>
      </c>
      <c r="H246" s="49">
        <f>F246+G246</f>
        <v>9407.9</v>
      </c>
      <c r="I246" s="171">
        <v>9681</v>
      </c>
      <c r="J246" s="49">
        <v>0</v>
      </c>
      <c r="K246" s="49">
        <f>I246+J246</f>
        <v>9681</v>
      </c>
    </row>
    <row r="247" spans="1:11" ht="22.5" x14ac:dyDescent="0.2">
      <c r="A247" s="44" t="s">
        <v>71</v>
      </c>
      <c r="B247" s="46">
        <v>11</v>
      </c>
      <c r="C247" s="46">
        <v>1</v>
      </c>
      <c r="D247" s="47" t="s">
        <v>184</v>
      </c>
      <c r="E247" s="48" t="s">
        <v>43</v>
      </c>
      <c r="F247" s="53">
        <f>F248</f>
        <v>880</v>
      </c>
      <c r="G247" s="53">
        <f t="shared" ref="G247:H247" si="142">G248</f>
        <v>0</v>
      </c>
      <c r="H247" s="53">
        <f t="shared" si="142"/>
        <v>880</v>
      </c>
      <c r="I247" s="177">
        <f>I248</f>
        <v>603</v>
      </c>
      <c r="J247" s="177">
        <f t="shared" ref="J247:K247" si="143">J248</f>
        <v>0</v>
      </c>
      <c r="K247" s="53">
        <f t="shared" si="143"/>
        <v>603</v>
      </c>
    </row>
    <row r="248" spans="1:11" ht="22.5" x14ac:dyDescent="0.2">
      <c r="A248" s="44" t="s">
        <v>44</v>
      </c>
      <c r="B248" s="46">
        <v>11</v>
      </c>
      <c r="C248" s="46">
        <v>1</v>
      </c>
      <c r="D248" s="47" t="s">
        <v>184</v>
      </c>
      <c r="E248" s="48" t="s">
        <v>45</v>
      </c>
      <c r="F248" s="53">
        <v>880</v>
      </c>
      <c r="G248" s="53">
        <v>0</v>
      </c>
      <c r="H248" s="53">
        <f>F248+G248</f>
        <v>880</v>
      </c>
      <c r="I248" s="177">
        <v>603</v>
      </c>
      <c r="J248" s="53">
        <v>0</v>
      </c>
      <c r="K248" s="53">
        <f>I248+J248</f>
        <v>603</v>
      </c>
    </row>
    <row r="249" spans="1:11" x14ac:dyDescent="0.2">
      <c r="A249" s="44" t="s">
        <v>52</v>
      </c>
      <c r="B249" s="46">
        <v>11</v>
      </c>
      <c r="C249" s="46">
        <v>1</v>
      </c>
      <c r="D249" s="47" t="s">
        <v>184</v>
      </c>
      <c r="E249" s="48" t="s">
        <v>53</v>
      </c>
      <c r="F249" s="53">
        <f>F250</f>
        <v>0</v>
      </c>
      <c r="G249" s="53">
        <f t="shared" ref="G249:H250" si="144">G250</f>
        <v>0</v>
      </c>
      <c r="H249" s="53">
        <f t="shared" si="144"/>
        <v>0</v>
      </c>
      <c r="I249" s="177">
        <f>I250</f>
        <v>0</v>
      </c>
      <c r="J249" s="177">
        <f t="shared" ref="J249:K250" si="145">J250</f>
        <v>0</v>
      </c>
      <c r="K249" s="53">
        <f t="shared" si="145"/>
        <v>0</v>
      </c>
    </row>
    <row r="250" spans="1:11" x14ac:dyDescent="0.2">
      <c r="A250" s="44" t="s">
        <v>54</v>
      </c>
      <c r="B250" s="46">
        <v>11</v>
      </c>
      <c r="C250" s="46">
        <v>1</v>
      </c>
      <c r="D250" s="47" t="s">
        <v>184</v>
      </c>
      <c r="E250" s="48" t="s">
        <v>55</v>
      </c>
      <c r="F250" s="53">
        <f>F251</f>
        <v>0</v>
      </c>
      <c r="G250" s="53">
        <f t="shared" si="144"/>
        <v>0</v>
      </c>
      <c r="H250" s="53">
        <f t="shared" si="144"/>
        <v>0</v>
      </c>
      <c r="I250" s="177">
        <f>I251</f>
        <v>0</v>
      </c>
      <c r="J250" s="177">
        <f t="shared" si="145"/>
        <v>0</v>
      </c>
      <c r="K250" s="53">
        <f t="shared" si="145"/>
        <v>0</v>
      </c>
    </row>
    <row r="251" spans="1:11" x14ac:dyDescent="0.2">
      <c r="A251" s="44" t="s">
        <v>153</v>
      </c>
      <c r="B251" s="46">
        <v>11</v>
      </c>
      <c r="C251" s="46">
        <v>1</v>
      </c>
      <c r="D251" s="47" t="s">
        <v>184</v>
      </c>
      <c r="E251" s="48">
        <v>853</v>
      </c>
      <c r="F251" s="87">
        <v>0</v>
      </c>
      <c r="G251" s="87">
        <v>0</v>
      </c>
      <c r="H251" s="87">
        <f>F251+G251</f>
        <v>0</v>
      </c>
      <c r="I251" s="178">
        <v>0</v>
      </c>
      <c r="J251" s="87">
        <v>0</v>
      </c>
      <c r="K251" s="87">
        <f>I251+J251</f>
        <v>0</v>
      </c>
    </row>
    <row r="252" spans="1:11" x14ac:dyDescent="0.2">
      <c r="A252" s="135" t="s">
        <v>70</v>
      </c>
      <c r="B252" s="136"/>
      <c r="C252" s="136"/>
      <c r="D252" s="137"/>
      <c r="E252" s="136" t="s">
        <v>73</v>
      </c>
      <c r="F252" s="133">
        <f>F240+F218+F210+F167+F126+F93+F86+F8</f>
        <v>45175.399999999994</v>
      </c>
      <c r="G252" s="133">
        <f t="shared" ref="G252:H252" si="146">G240+G218+G210+G167+G126+G93+G86+G8</f>
        <v>0</v>
      </c>
      <c r="H252" s="133">
        <f t="shared" si="146"/>
        <v>45175.399999999994</v>
      </c>
      <c r="I252" s="182">
        <f>I240+I218+I210+I167+I126+I93+I86+I8</f>
        <v>47596.7</v>
      </c>
      <c r="J252" s="182">
        <f t="shared" ref="J252:K252" si="147">J240+J218+J210+J167+J126+J93+J86+J8</f>
        <v>0</v>
      </c>
      <c r="K252" s="182">
        <f t="shared" si="147"/>
        <v>47596.7</v>
      </c>
    </row>
    <row r="253" spans="1:11" x14ac:dyDescent="0.2">
      <c r="F253" s="88"/>
      <c r="G253" s="88"/>
      <c r="H253" s="88"/>
      <c r="I253" s="88"/>
      <c r="J253" s="88"/>
      <c r="K253" s="88"/>
    </row>
    <row r="254" spans="1:11" x14ac:dyDescent="0.2">
      <c r="F254" s="88"/>
      <c r="G254" s="88"/>
      <c r="H254" s="88"/>
      <c r="I254" s="88"/>
      <c r="J254" s="88"/>
      <c r="K254" s="88"/>
    </row>
    <row r="256" spans="1:11" x14ac:dyDescent="0.2">
      <c r="F256" s="89"/>
      <c r="G256" s="89"/>
      <c r="H256" s="89"/>
    </row>
    <row r="257" spans="2:11" x14ac:dyDescent="0.2">
      <c r="B257" s="214"/>
    </row>
    <row r="258" spans="2:11" x14ac:dyDescent="0.2">
      <c r="F258" s="89"/>
      <c r="G258" s="89"/>
      <c r="H258" s="89"/>
      <c r="I258" s="89"/>
      <c r="J258" s="89"/>
      <c r="K258" s="89"/>
    </row>
  </sheetData>
  <mergeCells count="10">
    <mergeCell ref="A3:I3"/>
    <mergeCell ref="F6:I6"/>
    <mergeCell ref="J6:K6"/>
    <mergeCell ref="F2:K2"/>
    <mergeCell ref="F1:K1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5"/>
  <sheetViews>
    <sheetView workbookViewId="0">
      <selection activeCell="L23" sqref="L23:L25"/>
    </sheetView>
  </sheetViews>
  <sheetFormatPr defaultRowHeight="11.25" x14ac:dyDescent="0.2"/>
  <cols>
    <col min="1" max="1" width="55.140625" style="3" customWidth="1"/>
    <col min="2" max="2" width="11.7109375" style="4" customWidth="1"/>
    <col min="3" max="3" width="5.85546875" style="6" customWidth="1"/>
    <col min="4" max="4" width="13.85546875" style="4" customWidth="1"/>
    <col min="5" max="5" width="7.7109375" style="4" customWidth="1"/>
    <col min="6" max="6" width="8.85546875" style="4" customWidth="1"/>
    <col min="7" max="7" width="12.140625" style="218" customWidth="1"/>
    <col min="8" max="8" width="6.5703125" style="218" customWidth="1"/>
    <col min="9" max="9" width="8.140625" style="218" customWidth="1"/>
    <col min="10" max="10" width="9.140625" style="6"/>
    <col min="11" max="13" width="9.140625" style="30"/>
    <col min="14" max="16384" width="9.140625" style="6"/>
  </cols>
  <sheetData>
    <row r="1" spans="1:13" ht="69" customHeight="1" x14ac:dyDescent="0.2">
      <c r="D1" s="262" t="s">
        <v>354</v>
      </c>
      <c r="E1" s="262"/>
      <c r="F1" s="262"/>
      <c r="G1" s="262"/>
      <c r="H1" s="262"/>
      <c r="I1" s="262"/>
    </row>
    <row r="2" spans="1:13" ht="54.75" customHeight="1" x14ac:dyDescent="0.2">
      <c r="C2" s="27"/>
      <c r="D2" s="259" t="s">
        <v>352</v>
      </c>
      <c r="E2" s="259"/>
      <c r="F2" s="259"/>
      <c r="G2" s="259"/>
      <c r="H2" s="208"/>
      <c r="I2" s="208"/>
      <c r="J2" s="27"/>
      <c r="K2" s="6"/>
      <c r="L2" s="6"/>
      <c r="M2" s="6"/>
    </row>
    <row r="3" spans="1:13" x14ac:dyDescent="0.2">
      <c r="A3" s="243" t="s">
        <v>335</v>
      </c>
      <c r="B3" s="243"/>
      <c r="C3" s="243"/>
      <c r="D3" s="243"/>
      <c r="E3" s="243"/>
      <c r="F3" s="243"/>
      <c r="G3" s="243"/>
      <c r="H3" s="205"/>
      <c r="I3" s="205"/>
      <c r="K3" s="6"/>
      <c r="L3" s="6"/>
      <c r="M3" s="6"/>
    </row>
    <row r="4" spans="1:13" x14ac:dyDescent="0.2">
      <c r="A4" s="243"/>
      <c r="B4" s="243"/>
      <c r="C4" s="243"/>
      <c r="D4" s="243"/>
      <c r="E4" s="243"/>
      <c r="F4" s="243"/>
      <c r="G4" s="243"/>
      <c r="H4" s="205"/>
      <c r="I4" s="205"/>
      <c r="K4" s="6"/>
      <c r="L4" s="6"/>
      <c r="M4" s="6"/>
    </row>
    <row r="5" spans="1:13" x14ac:dyDescent="0.2">
      <c r="G5" s="4" t="s">
        <v>336</v>
      </c>
      <c r="H5" s="4"/>
      <c r="I5" s="4"/>
      <c r="K5" s="6"/>
      <c r="L5" s="6"/>
      <c r="M5" s="6"/>
    </row>
    <row r="6" spans="1:13" x14ac:dyDescent="0.2">
      <c r="A6" s="28"/>
      <c r="B6" s="28"/>
      <c r="C6" s="28"/>
      <c r="D6" s="256" t="s">
        <v>110</v>
      </c>
      <c r="E6" s="256"/>
      <c r="F6" s="256"/>
      <c r="G6" s="261"/>
      <c r="H6" s="227"/>
      <c r="I6" s="227"/>
      <c r="K6" s="6"/>
      <c r="L6" s="6"/>
      <c r="M6" s="6"/>
    </row>
    <row r="7" spans="1:13" ht="33.75" x14ac:dyDescent="0.2">
      <c r="A7" s="206" t="s">
        <v>0</v>
      </c>
      <c r="B7" s="206" t="s">
        <v>3</v>
      </c>
      <c r="C7" s="206" t="s">
        <v>4</v>
      </c>
      <c r="D7" s="211" t="s">
        <v>320</v>
      </c>
      <c r="E7" s="211" t="s">
        <v>306</v>
      </c>
      <c r="F7" s="211" t="s">
        <v>347</v>
      </c>
      <c r="G7" s="211" t="s">
        <v>321</v>
      </c>
      <c r="H7" s="211" t="s">
        <v>349</v>
      </c>
      <c r="I7" s="211" t="s">
        <v>347</v>
      </c>
      <c r="K7" s="6"/>
      <c r="L7" s="6"/>
      <c r="M7" s="6"/>
    </row>
    <row r="8" spans="1:13" x14ac:dyDescent="0.2">
      <c r="A8" s="76" t="s">
        <v>259</v>
      </c>
      <c r="B8" s="71" t="s">
        <v>111</v>
      </c>
      <c r="C8" s="74"/>
      <c r="D8" s="212">
        <f>D9+D13+D20</f>
        <v>1609.4</v>
      </c>
      <c r="E8" s="212">
        <f t="shared" ref="E8:F8" si="0">E9+E13+E20</f>
        <v>0</v>
      </c>
      <c r="F8" s="212">
        <f t="shared" si="0"/>
        <v>1609.4</v>
      </c>
      <c r="G8" s="212">
        <f>G9+G13+G20</f>
        <v>2741.6</v>
      </c>
      <c r="H8" s="212">
        <f t="shared" ref="H8:I8" si="1">H9+H13+H20</f>
        <v>0</v>
      </c>
      <c r="I8" s="212">
        <f t="shared" si="1"/>
        <v>2741.6</v>
      </c>
      <c r="K8" s="6"/>
      <c r="L8" s="6"/>
      <c r="M8" s="6"/>
    </row>
    <row r="9" spans="1:13" ht="33.75" x14ac:dyDescent="0.2">
      <c r="A9" s="153" t="s">
        <v>337</v>
      </c>
      <c r="B9" s="47" t="s">
        <v>113</v>
      </c>
      <c r="C9" s="28"/>
      <c r="D9" s="212">
        <f t="shared" ref="D9:I11" si="2">D10</f>
        <v>0</v>
      </c>
      <c r="E9" s="212">
        <f t="shared" si="2"/>
        <v>0</v>
      </c>
      <c r="F9" s="212">
        <f t="shared" si="2"/>
        <v>0</v>
      </c>
      <c r="G9" s="212">
        <f t="shared" si="2"/>
        <v>0</v>
      </c>
      <c r="H9" s="212">
        <f t="shared" si="2"/>
        <v>0</v>
      </c>
      <c r="I9" s="212">
        <f t="shared" si="2"/>
        <v>0</v>
      </c>
      <c r="K9" s="6"/>
      <c r="L9" s="6"/>
      <c r="M9" s="6"/>
    </row>
    <row r="10" spans="1:13" ht="45" x14ac:dyDescent="0.2">
      <c r="A10" s="153" t="s">
        <v>261</v>
      </c>
      <c r="B10" s="47" t="s">
        <v>262</v>
      </c>
      <c r="C10" s="28"/>
      <c r="D10" s="212">
        <f t="shared" si="2"/>
        <v>0</v>
      </c>
      <c r="E10" s="212">
        <f t="shared" si="2"/>
        <v>0</v>
      </c>
      <c r="F10" s="212">
        <f t="shared" si="2"/>
        <v>0</v>
      </c>
      <c r="G10" s="212">
        <f t="shared" si="2"/>
        <v>0</v>
      </c>
      <c r="H10" s="212">
        <f t="shared" si="2"/>
        <v>0</v>
      </c>
      <c r="I10" s="212">
        <f t="shared" si="2"/>
        <v>0</v>
      </c>
      <c r="K10" s="6"/>
      <c r="L10" s="6"/>
      <c r="M10" s="6"/>
    </row>
    <row r="11" spans="1:13" x14ac:dyDescent="0.2">
      <c r="A11" s="44" t="s">
        <v>56</v>
      </c>
      <c r="B11" s="47" t="s">
        <v>262</v>
      </c>
      <c r="C11" s="28">
        <v>500</v>
      </c>
      <c r="D11" s="212">
        <f t="shared" si="2"/>
        <v>0</v>
      </c>
      <c r="E11" s="212">
        <f t="shared" si="2"/>
        <v>0</v>
      </c>
      <c r="F11" s="212">
        <f t="shared" si="2"/>
        <v>0</v>
      </c>
      <c r="G11" s="212">
        <f t="shared" si="2"/>
        <v>0</v>
      </c>
      <c r="H11" s="212">
        <f t="shared" si="2"/>
        <v>0</v>
      </c>
      <c r="I11" s="212">
        <f t="shared" si="2"/>
        <v>0</v>
      </c>
      <c r="K11" s="6"/>
      <c r="L11" s="6"/>
      <c r="M11" s="6"/>
    </row>
    <row r="12" spans="1:13" x14ac:dyDescent="0.2">
      <c r="A12" s="44" t="s">
        <v>41</v>
      </c>
      <c r="B12" s="47" t="s">
        <v>262</v>
      </c>
      <c r="C12" s="28">
        <v>540</v>
      </c>
      <c r="D12" s="212">
        <v>0</v>
      </c>
      <c r="E12" s="212">
        <v>0</v>
      </c>
      <c r="F12" s="212">
        <f>D12+E12</f>
        <v>0</v>
      </c>
      <c r="G12" s="212">
        <v>0</v>
      </c>
      <c r="H12" s="212">
        <v>0</v>
      </c>
      <c r="I12" s="212">
        <f>G12+H12</f>
        <v>0</v>
      </c>
      <c r="K12" s="6"/>
      <c r="L12" s="6"/>
      <c r="M12" s="6"/>
    </row>
    <row r="13" spans="1:13" ht="22.5" x14ac:dyDescent="0.2">
      <c r="A13" s="153" t="s">
        <v>136</v>
      </c>
      <c r="B13" s="47" t="s">
        <v>263</v>
      </c>
      <c r="C13" s="28"/>
      <c r="D13" s="212">
        <f>D14+D17</f>
        <v>1170</v>
      </c>
      <c r="E13" s="212">
        <f t="shared" ref="E13:F13" si="3">E14+E17</f>
        <v>0</v>
      </c>
      <c r="F13" s="212">
        <f t="shared" si="3"/>
        <v>1170</v>
      </c>
      <c r="G13" s="212">
        <f>G14+G17</f>
        <v>2260</v>
      </c>
      <c r="H13" s="212">
        <f t="shared" ref="H13:I13" si="4">H14+H17</f>
        <v>0</v>
      </c>
      <c r="I13" s="212">
        <f t="shared" si="4"/>
        <v>2260</v>
      </c>
      <c r="K13" s="6"/>
      <c r="L13" s="6"/>
      <c r="M13" s="6"/>
    </row>
    <row r="14" spans="1:13" x14ac:dyDescent="0.2">
      <c r="A14" s="153" t="s">
        <v>264</v>
      </c>
      <c r="B14" s="47" t="s">
        <v>257</v>
      </c>
      <c r="C14" s="28"/>
      <c r="D14" s="212">
        <f>D15</f>
        <v>50</v>
      </c>
      <c r="E14" s="212">
        <f t="shared" ref="E14:F15" si="5">E15</f>
        <v>0</v>
      </c>
      <c r="F14" s="212">
        <f t="shared" si="5"/>
        <v>50</v>
      </c>
      <c r="G14" s="212">
        <f>G15</f>
        <v>50</v>
      </c>
      <c r="H14" s="212">
        <f t="shared" ref="H14:I15" si="6">H15</f>
        <v>0</v>
      </c>
      <c r="I14" s="212">
        <f t="shared" si="6"/>
        <v>50</v>
      </c>
      <c r="K14" s="6"/>
      <c r="L14" s="6"/>
      <c r="M14" s="6"/>
    </row>
    <row r="15" spans="1:13" x14ac:dyDescent="0.2">
      <c r="A15" s="44" t="s">
        <v>52</v>
      </c>
      <c r="B15" s="47" t="s">
        <v>257</v>
      </c>
      <c r="C15" s="28">
        <v>800</v>
      </c>
      <c r="D15" s="212">
        <f>D16</f>
        <v>50</v>
      </c>
      <c r="E15" s="212">
        <f t="shared" si="5"/>
        <v>0</v>
      </c>
      <c r="F15" s="212">
        <f t="shared" si="5"/>
        <v>50</v>
      </c>
      <c r="G15" s="212">
        <f>G16</f>
        <v>50</v>
      </c>
      <c r="H15" s="212">
        <f t="shared" si="6"/>
        <v>0</v>
      </c>
      <c r="I15" s="212">
        <f t="shared" si="6"/>
        <v>50</v>
      </c>
      <c r="K15" s="6"/>
      <c r="L15" s="6"/>
      <c r="M15" s="6"/>
    </row>
    <row r="16" spans="1:13" x14ac:dyDescent="0.2">
      <c r="A16" s="44" t="s">
        <v>37</v>
      </c>
      <c r="B16" s="47" t="s">
        <v>257</v>
      </c>
      <c r="C16" s="28">
        <v>870</v>
      </c>
      <c r="D16" s="212">
        <v>50</v>
      </c>
      <c r="E16" s="212">
        <v>0</v>
      </c>
      <c r="F16" s="212">
        <f>D16+E16</f>
        <v>50</v>
      </c>
      <c r="G16" s="212">
        <v>50</v>
      </c>
      <c r="H16" s="212">
        <v>0</v>
      </c>
      <c r="I16" s="212">
        <f>G16+H16</f>
        <v>50</v>
      </c>
      <c r="K16" s="6"/>
      <c r="L16" s="6"/>
      <c r="M16" s="6"/>
    </row>
    <row r="17" spans="1:13" x14ac:dyDescent="0.2">
      <c r="A17" s="51" t="s">
        <v>327</v>
      </c>
      <c r="B17" s="47" t="s">
        <v>338</v>
      </c>
      <c r="C17" s="28"/>
      <c r="D17" s="212">
        <f>D18</f>
        <v>1120</v>
      </c>
      <c r="E17" s="212">
        <f t="shared" ref="E17:F18" si="7">E18</f>
        <v>0</v>
      </c>
      <c r="F17" s="212">
        <f t="shared" si="7"/>
        <v>1120</v>
      </c>
      <c r="G17" s="212">
        <f>G18</f>
        <v>2210</v>
      </c>
      <c r="H17" s="212">
        <f t="shared" ref="H17:I18" si="8">H18</f>
        <v>0</v>
      </c>
      <c r="I17" s="212">
        <f t="shared" si="8"/>
        <v>2210</v>
      </c>
      <c r="K17" s="6"/>
      <c r="L17" s="6"/>
      <c r="M17" s="6"/>
    </row>
    <row r="18" spans="1:13" x14ac:dyDescent="0.2">
      <c r="A18" s="44" t="s">
        <v>52</v>
      </c>
      <c r="B18" s="47" t="s">
        <v>338</v>
      </c>
      <c r="C18" s="48">
        <v>800</v>
      </c>
      <c r="D18" s="212">
        <f>D19</f>
        <v>1120</v>
      </c>
      <c r="E18" s="212">
        <f t="shared" si="7"/>
        <v>0</v>
      </c>
      <c r="F18" s="212">
        <f t="shared" si="7"/>
        <v>1120</v>
      </c>
      <c r="G18" s="212">
        <f>G19</f>
        <v>2210</v>
      </c>
      <c r="H18" s="212">
        <f t="shared" si="8"/>
        <v>0</v>
      </c>
      <c r="I18" s="212">
        <f t="shared" si="8"/>
        <v>2210</v>
      </c>
      <c r="K18" s="6"/>
      <c r="L18" s="6"/>
      <c r="M18" s="6"/>
    </row>
    <row r="19" spans="1:13" x14ac:dyDescent="0.2">
      <c r="A19" s="51" t="s">
        <v>37</v>
      </c>
      <c r="B19" s="47" t="s">
        <v>338</v>
      </c>
      <c r="C19" s="48">
        <v>870</v>
      </c>
      <c r="D19" s="212">
        <v>1120</v>
      </c>
      <c r="E19" s="212">
        <v>0</v>
      </c>
      <c r="F19" s="212">
        <f>D19+E19</f>
        <v>1120</v>
      </c>
      <c r="G19" s="212">
        <v>2210</v>
      </c>
      <c r="H19" s="212">
        <v>0</v>
      </c>
      <c r="I19" s="212">
        <f>G19+H19</f>
        <v>2210</v>
      </c>
      <c r="K19" s="6"/>
      <c r="L19" s="6"/>
      <c r="M19" s="6"/>
    </row>
    <row r="20" spans="1:13" ht="33.75" x14ac:dyDescent="0.2">
      <c r="A20" s="153" t="s">
        <v>265</v>
      </c>
      <c r="B20" s="47" t="s">
        <v>267</v>
      </c>
      <c r="C20" s="28"/>
      <c r="D20" s="212">
        <f t="shared" ref="D20:I22" si="9">D21</f>
        <v>439.4</v>
      </c>
      <c r="E20" s="212">
        <f t="shared" si="9"/>
        <v>0</v>
      </c>
      <c r="F20" s="212">
        <f t="shared" si="9"/>
        <v>439.4</v>
      </c>
      <c r="G20" s="212">
        <f t="shared" si="9"/>
        <v>481.6</v>
      </c>
      <c r="H20" s="212">
        <f t="shared" si="9"/>
        <v>0</v>
      </c>
      <c r="I20" s="212">
        <f t="shared" si="9"/>
        <v>481.6</v>
      </c>
      <c r="K20" s="6"/>
      <c r="L20" s="6"/>
      <c r="M20" s="6"/>
    </row>
    <row r="21" spans="1:13" ht="22.5" x14ac:dyDescent="0.2">
      <c r="A21" s="153" t="s">
        <v>266</v>
      </c>
      <c r="B21" s="47" t="s">
        <v>268</v>
      </c>
      <c r="C21" s="28"/>
      <c r="D21" s="212">
        <f t="shared" si="9"/>
        <v>439.4</v>
      </c>
      <c r="E21" s="212">
        <f t="shared" si="9"/>
        <v>0</v>
      </c>
      <c r="F21" s="212">
        <f t="shared" si="9"/>
        <v>439.4</v>
      </c>
      <c r="G21" s="212">
        <f t="shared" si="9"/>
        <v>481.6</v>
      </c>
      <c r="H21" s="212">
        <f t="shared" si="9"/>
        <v>0</v>
      </c>
      <c r="I21" s="212">
        <f t="shared" si="9"/>
        <v>481.6</v>
      </c>
      <c r="K21" s="6"/>
      <c r="L21" s="6"/>
      <c r="M21" s="6"/>
    </row>
    <row r="22" spans="1:13" ht="45" x14ac:dyDescent="0.2">
      <c r="A22" s="44" t="s">
        <v>46</v>
      </c>
      <c r="B22" s="47" t="s">
        <v>268</v>
      </c>
      <c r="C22" s="48">
        <v>100</v>
      </c>
      <c r="D22" s="212">
        <f t="shared" si="9"/>
        <v>439.4</v>
      </c>
      <c r="E22" s="212">
        <f t="shared" si="9"/>
        <v>0</v>
      </c>
      <c r="F22" s="212">
        <f t="shared" si="9"/>
        <v>439.4</v>
      </c>
      <c r="G22" s="212">
        <f t="shared" si="9"/>
        <v>481.6</v>
      </c>
      <c r="H22" s="212">
        <f t="shared" si="9"/>
        <v>0</v>
      </c>
      <c r="I22" s="212">
        <f t="shared" si="9"/>
        <v>481.6</v>
      </c>
      <c r="K22" s="6"/>
      <c r="L22" s="6"/>
      <c r="M22" s="6"/>
    </row>
    <row r="23" spans="1:13" ht="22.5" x14ac:dyDescent="0.2">
      <c r="A23" s="44" t="s">
        <v>50</v>
      </c>
      <c r="B23" s="47" t="s">
        <v>268</v>
      </c>
      <c r="C23" s="48">
        <v>120</v>
      </c>
      <c r="D23" s="212">
        <v>439.4</v>
      </c>
      <c r="E23" s="212">
        <v>0</v>
      </c>
      <c r="F23" s="212">
        <f>D23+E23</f>
        <v>439.4</v>
      </c>
      <c r="G23" s="212">
        <v>481.6</v>
      </c>
      <c r="H23" s="212">
        <v>0</v>
      </c>
      <c r="I23" s="212">
        <f>G23+H23</f>
        <v>481.6</v>
      </c>
      <c r="K23" s="6"/>
      <c r="L23" s="6"/>
      <c r="M23" s="6"/>
    </row>
    <row r="24" spans="1:13" ht="33.75" x14ac:dyDescent="0.2">
      <c r="A24" s="120" t="s">
        <v>273</v>
      </c>
      <c r="B24" s="121">
        <v>7500000000</v>
      </c>
      <c r="C24" s="118"/>
      <c r="D24" s="119">
        <f>D25+D30</f>
        <v>2</v>
      </c>
      <c r="E24" s="119">
        <f t="shared" ref="E24:F24" si="10">E25+E30</f>
        <v>0</v>
      </c>
      <c r="F24" s="119">
        <f t="shared" si="10"/>
        <v>2</v>
      </c>
      <c r="G24" s="119">
        <f>G25+G30</f>
        <v>2</v>
      </c>
      <c r="H24" s="119">
        <f t="shared" ref="H24:I24" si="11">H25+H30</f>
        <v>0</v>
      </c>
      <c r="I24" s="119">
        <f t="shared" si="11"/>
        <v>2</v>
      </c>
      <c r="K24" s="6"/>
      <c r="L24" s="6"/>
      <c r="M24" s="6"/>
    </row>
    <row r="25" spans="1:13" x14ac:dyDescent="0.2">
      <c r="A25" s="99" t="s">
        <v>214</v>
      </c>
      <c r="B25" s="57">
        <v>7540000000</v>
      </c>
      <c r="C25" s="48"/>
      <c r="D25" s="49">
        <f t="shared" ref="D25:I28" si="12">D26</f>
        <v>1</v>
      </c>
      <c r="E25" s="49">
        <f t="shared" si="12"/>
        <v>0</v>
      </c>
      <c r="F25" s="49">
        <f t="shared" si="12"/>
        <v>1</v>
      </c>
      <c r="G25" s="49">
        <f t="shared" si="12"/>
        <v>1</v>
      </c>
      <c r="H25" s="49">
        <f t="shared" si="12"/>
        <v>0</v>
      </c>
      <c r="I25" s="49">
        <f t="shared" si="12"/>
        <v>1</v>
      </c>
      <c r="K25" s="6"/>
      <c r="L25" s="6"/>
      <c r="M25" s="6"/>
    </row>
    <row r="26" spans="1:13" ht="33.75" x14ac:dyDescent="0.2">
      <c r="A26" s="44" t="s">
        <v>212</v>
      </c>
      <c r="B26" s="57">
        <v>7541100000</v>
      </c>
      <c r="C26" s="48"/>
      <c r="D26" s="49">
        <f t="shared" si="12"/>
        <v>1</v>
      </c>
      <c r="E26" s="49">
        <f t="shared" si="12"/>
        <v>0</v>
      </c>
      <c r="F26" s="49">
        <f t="shared" si="12"/>
        <v>1</v>
      </c>
      <c r="G26" s="49">
        <f t="shared" si="12"/>
        <v>1</v>
      </c>
      <c r="H26" s="49">
        <f t="shared" si="12"/>
        <v>0</v>
      </c>
      <c r="I26" s="49">
        <f t="shared" si="12"/>
        <v>1</v>
      </c>
      <c r="K26" s="6"/>
      <c r="L26" s="6"/>
      <c r="M26" s="6"/>
    </row>
    <row r="27" spans="1:13" x14ac:dyDescent="0.2">
      <c r="A27" s="52" t="s">
        <v>155</v>
      </c>
      <c r="B27" s="57">
        <v>7541199990</v>
      </c>
      <c r="C27" s="48"/>
      <c r="D27" s="49">
        <f t="shared" si="12"/>
        <v>1</v>
      </c>
      <c r="E27" s="49">
        <f t="shared" si="12"/>
        <v>0</v>
      </c>
      <c r="F27" s="49">
        <f t="shared" si="12"/>
        <v>1</v>
      </c>
      <c r="G27" s="49">
        <f t="shared" si="12"/>
        <v>1</v>
      </c>
      <c r="H27" s="49">
        <f t="shared" si="12"/>
        <v>0</v>
      </c>
      <c r="I27" s="49">
        <f t="shared" si="12"/>
        <v>1</v>
      </c>
      <c r="K27" s="6"/>
      <c r="L27" s="6"/>
      <c r="M27" s="6"/>
    </row>
    <row r="28" spans="1:13" ht="22.5" x14ac:dyDescent="0.2">
      <c r="A28" s="44" t="s">
        <v>71</v>
      </c>
      <c r="B28" s="57">
        <v>7541199990</v>
      </c>
      <c r="C28" s="48">
        <v>200</v>
      </c>
      <c r="D28" s="49">
        <f t="shared" si="12"/>
        <v>1</v>
      </c>
      <c r="E28" s="49">
        <f t="shared" si="12"/>
        <v>0</v>
      </c>
      <c r="F28" s="49">
        <f t="shared" si="12"/>
        <v>1</v>
      </c>
      <c r="G28" s="49">
        <f t="shared" si="12"/>
        <v>1</v>
      </c>
      <c r="H28" s="49">
        <f t="shared" si="12"/>
        <v>0</v>
      </c>
      <c r="I28" s="49">
        <f t="shared" si="12"/>
        <v>1</v>
      </c>
      <c r="K28" s="6"/>
      <c r="L28" s="6"/>
      <c r="M28" s="6"/>
    </row>
    <row r="29" spans="1:13" ht="22.5" x14ac:dyDescent="0.2">
      <c r="A29" s="44" t="s">
        <v>44</v>
      </c>
      <c r="B29" s="57">
        <v>7541199990</v>
      </c>
      <c r="C29" s="48">
        <v>240</v>
      </c>
      <c r="D29" s="49">
        <v>1</v>
      </c>
      <c r="E29" s="49">
        <v>0</v>
      </c>
      <c r="F29" s="49">
        <f>D29+E29</f>
        <v>1</v>
      </c>
      <c r="G29" s="49">
        <v>1</v>
      </c>
      <c r="H29" s="49">
        <v>0</v>
      </c>
      <c r="I29" s="49">
        <f>G29+H29</f>
        <v>1</v>
      </c>
      <c r="K29" s="6"/>
      <c r="L29" s="6"/>
      <c r="M29" s="6"/>
    </row>
    <row r="30" spans="1:13" ht="22.5" x14ac:dyDescent="0.2">
      <c r="A30" s="44" t="s">
        <v>213</v>
      </c>
      <c r="B30" s="57">
        <v>7541200000</v>
      </c>
      <c r="C30" s="48"/>
      <c r="D30" s="49">
        <f>D31</f>
        <v>1</v>
      </c>
      <c r="E30" s="49">
        <f t="shared" ref="E30:F30" si="13">E31</f>
        <v>0</v>
      </c>
      <c r="F30" s="49">
        <f t="shared" si="13"/>
        <v>1</v>
      </c>
      <c r="G30" s="49">
        <f>G31</f>
        <v>1</v>
      </c>
      <c r="H30" s="49">
        <f t="shared" ref="H30:I30" si="14">H31</f>
        <v>0</v>
      </c>
      <c r="I30" s="49">
        <f t="shared" si="14"/>
        <v>1</v>
      </c>
      <c r="K30" s="6"/>
      <c r="L30" s="6"/>
      <c r="M30" s="6"/>
    </row>
    <row r="31" spans="1:13" x14ac:dyDescent="0.2">
      <c r="A31" s="52" t="s">
        <v>155</v>
      </c>
      <c r="B31" s="57">
        <v>7541299990</v>
      </c>
      <c r="C31" s="48"/>
      <c r="D31" s="49">
        <f t="shared" ref="D31:I32" si="15">D32</f>
        <v>1</v>
      </c>
      <c r="E31" s="49">
        <f t="shared" si="15"/>
        <v>0</v>
      </c>
      <c r="F31" s="49">
        <f t="shared" si="15"/>
        <v>1</v>
      </c>
      <c r="G31" s="49">
        <f t="shared" si="15"/>
        <v>1</v>
      </c>
      <c r="H31" s="49">
        <f t="shared" si="15"/>
        <v>0</v>
      </c>
      <c r="I31" s="49">
        <f t="shared" si="15"/>
        <v>1</v>
      </c>
      <c r="K31" s="6"/>
      <c r="L31" s="6"/>
      <c r="M31" s="6"/>
    </row>
    <row r="32" spans="1:13" ht="22.5" x14ac:dyDescent="0.2">
      <c r="A32" s="44" t="s">
        <v>71</v>
      </c>
      <c r="B32" s="57">
        <v>7541299990</v>
      </c>
      <c r="C32" s="48">
        <v>200</v>
      </c>
      <c r="D32" s="49">
        <f t="shared" si="15"/>
        <v>1</v>
      </c>
      <c r="E32" s="49">
        <f t="shared" si="15"/>
        <v>0</v>
      </c>
      <c r="F32" s="49">
        <f t="shared" si="15"/>
        <v>1</v>
      </c>
      <c r="G32" s="49">
        <f t="shared" si="15"/>
        <v>1</v>
      </c>
      <c r="H32" s="49">
        <f t="shared" si="15"/>
        <v>0</v>
      </c>
      <c r="I32" s="49">
        <f t="shared" si="15"/>
        <v>1</v>
      </c>
      <c r="K32" s="6"/>
      <c r="L32" s="6"/>
      <c r="M32" s="6"/>
    </row>
    <row r="33" spans="1:13" ht="22.5" x14ac:dyDescent="0.2">
      <c r="A33" s="44" t="s">
        <v>44</v>
      </c>
      <c r="B33" s="57">
        <v>7541299990</v>
      </c>
      <c r="C33" s="48">
        <v>240</v>
      </c>
      <c r="D33" s="49">
        <v>1</v>
      </c>
      <c r="E33" s="49">
        <v>0</v>
      </c>
      <c r="F33" s="49">
        <f>D33+E33</f>
        <v>1</v>
      </c>
      <c r="G33" s="49">
        <v>1</v>
      </c>
      <c r="H33" s="49">
        <v>0</v>
      </c>
      <c r="I33" s="49">
        <f>G33+H33</f>
        <v>1</v>
      </c>
      <c r="K33" s="6"/>
      <c r="L33" s="6"/>
      <c r="M33" s="6"/>
    </row>
    <row r="34" spans="1:13" ht="22.5" x14ac:dyDescent="0.2">
      <c r="A34" s="148" t="s">
        <v>278</v>
      </c>
      <c r="B34" s="117" t="s">
        <v>124</v>
      </c>
      <c r="C34" s="118"/>
      <c r="D34" s="119">
        <f>D35</f>
        <v>10</v>
      </c>
      <c r="E34" s="119">
        <f t="shared" ref="E34:F35" si="16">E35</f>
        <v>0</v>
      </c>
      <c r="F34" s="119">
        <f t="shared" si="16"/>
        <v>10</v>
      </c>
      <c r="G34" s="119">
        <f>G35</f>
        <v>10</v>
      </c>
      <c r="H34" s="119">
        <f t="shared" ref="H34:I35" si="17">H35</f>
        <v>0</v>
      </c>
      <c r="I34" s="119">
        <f t="shared" si="17"/>
        <v>10</v>
      </c>
      <c r="K34" s="6"/>
      <c r="L34" s="6"/>
      <c r="M34" s="6"/>
    </row>
    <row r="35" spans="1:13" x14ac:dyDescent="0.2">
      <c r="A35" s="52" t="s">
        <v>168</v>
      </c>
      <c r="B35" s="102" t="s">
        <v>235</v>
      </c>
      <c r="C35" s="103"/>
      <c r="D35" s="123">
        <f>D36</f>
        <v>10</v>
      </c>
      <c r="E35" s="123">
        <f t="shared" si="16"/>
        <v>0</v>
      </c>
      <c r="F35" s="123">
        <f t="shared" si="16"/>
        <v>10</v>
      </c>
      <c r="G35" s="123">
        <f>G36</f>
        <v>10</v>
      </c>
      <c r="H35" s="123">
        <f t="shared" si="17"/>
        <v>0</v>
      </c>
      <c r="I35" s="123">
        <f t="shared" si="17"/>
        <v>10</v>
      </c>
      <c r="K35" s="6"/>
      <c r="L35" s="6"/>
      <c r="M35" s="6"/>
    </row>
    <row r="36" spans="1:13" ht="22.5" x14ac:dyDescent="0.2">
      <c r="A36" s="51" t="s">
        <v>253</v>
      </c>
      <c r="B36" s="47" t="s">
        <v>236</v>
      </c>
      <c r="C36" s="48"/>
      <c r="D36" s="49">
        <f t="shared" ref="D36:I38" si="18">D37</f>
        <v>10</v>
      </c>
      <c r="E36" s="49">
        <f t="shared" si="18"/>
        <v>0</v>
      </c>
      <c r="F36" s="49">
        <f t="shared" si="18"/>
        <v>10</v>
      </c>
      <c r="G36" s="49">
        <f t="shared" si="18"/>
        <v>10</v>
      </c>
      <c r="H36" s="49">
        <f t="shared" si="18"/>
        <v>0</v>
      </c>
      <c r="I36" s="49">
        <f t="shared" si="18"/>
        <v>10</v>
      </c>
      <c r="K36" s="6"/>
      <c r="L36" s="6"/>
      <c r="M36" s="6"/>
    </row>
    <row r="37" spans="1:13" x14ac:dyDescent="0.2">
      <c r="A37" s="52" t="s">
        <v>155</v>
      </c>
      <c r="B37" s="47" t="s">
        <v>237</v>
      </c>
      <c r="C37" s="48"/>
      <c r="D37" s="49">
        <f t="shared" si="18"/>
        <v>10</v>
      </c>
      <c r="E37" s="49">
        <f t="shared" si="18"/>
        <v>0</v>
      </c>
      <c r="F37" s="49">
        <f t="shared" si="18"/>
        <v>10</v>
      </c>
      <c r="G37" s="49">
        <f t="shared" si="18"/>
        <v>10</v>
      </c>
      <c r="H37" s="49">
        <f t="shared" si="18"/>
        <v>0</v>
      </c>
      <c r="I37" s="49">
        <f t="shared" si="18"/>
        <v>10</v>
      </c>
      <c r="K37" s="6"/>
      <c r="L37" s="6"/>
      <c r="M37" s="6"/>
    </row>
    <row r="38" spans="1:13" ht="22.5" x14ac:dyDescent="0.2">
      <c r="A38" s="44" t="s">
        <v>71</v>
      </c>
      <c r="B38" s="47" t="s">
        <v>237</v>
      </c>
      <c r="C38" s="48">
        <v>200</v>
      </c>
      <c r="D38" s="49">
        <f t="shared" si="18"/>
        <v>10</v>
      </c>
      <c r="E38" s="49">
        <f t="shared" si="18"/>
        <v>0</v>
      </c>
      <c r="F38" s="49">
        <f t="shared" si="18"/>
        <v>10</v>
      </c>
      <c r="G38" s="49">
        <f t="shared" si="18"/>
        <v>10</v>
      </c>
      <c r="H38" s="49">
        <f t="shared" si="18"/>
        <v>0</v>
      </c>
      <c r="I38" s="49">
        <f t="shared" si="18"/>
        <v>10</v>
      </c>
      <c r="K38" s="6"/>
      <c r="L38" s="6"/>
      <c r="M38" s="6"/>
    </row>
    <row r="39" spans="1:13" ht="22.5" x14ac:dyDescent="0.2">
      <c r="A39" s="44" t="s">
        <v>44</v>
      </c>
      <c r="B39" s="47" t="s">
        <v>237</v>
      </c>
      <c r="C39" s="48">
        <v>240</v>
      </c>
      <c r="D39" s="49">
        <v>10</v>
      </c>
      <c r="E39" s="49">
        <v>0</v>
      </c>
      <c r="F39" s="49">
        <f>D39+E39</f>
        <v>10</v>
      </c>
      <c r="G39" s="49">
        <v>10</v>
      </c>
      <c r="H39" s="49">
        <v>0</v>
      </c>
      <c r="I39" s="49">
        <f>G39+H39</f>
        <v>10</v>
      </c>
      <c r="K39" s="6"/>
      <c r="L39" s="6"/>
      <c r="M39" s="6"/>
    </row>
    <row r="40" spans="1:13" ht="22.5" x14ac:dyDescent="0.2">
      <c r="A40" s="116" t="s">
        <v>270</v>
      </c>
      <c r="B40" s="117" t="s">
        <v>112</v>
      </c>
      <c r="C40" s="118" t="s">
        <v>42</v>
      </c>
      <c r="D40" s="119">
        <f>D41</f>
        <v>27524.699999999997</v>
      </c>
      <c r="E40" s="119">
        <f t="shared" ref="E40:F40" si="19">E41</f>
        <v>0</v>
      </c>
      <c r="F40" s="119">
        <f t="shared" si="19"/>
        <v>27524.699999999997</v>
      </c>
      <c r="G40" s="119">
        <f>G41</f>
        <v>27610.1</v>
      </c>
      <c r="H40" s="119">
        <f t="shared" ref="H40:I40" si="20">H41</f>
        <v>0</v>
      </c>
      <c r="I40" s="119">
        <f t="shared" si="20"/>
        <v>27610.1</v>
      </c>
      <c r="K40" s="6"/>
      <c r="L40" s="6"/>
      <c r="M40" s="6"/>
    </row>
    <row r="41" spans="1:13" x14ac:dyDescent="0.2">
      <c r="A41" s="44" t="s">
        <v>214</v>
      </c>
      <c r="B41" s="102" t="s">
        <v>167</v>
      </c>
      <c r="C41" s="103"/>
      <c r="D41" s="123">
        <f>D42+D61+D67</f>
        <v>27524.699999999997</v>
      </c>
      <c r="E41" s="123">
        <f t="shared" ref="E41:F41" si="21">E42+E61+E67</f>
        <v>0</v>
      </c>
      <c r="F41" s="123">
        <f t="shared" si="21"/>
        <v>27524.699999999997</v>
      </c>
      <c r="G41" s="123">
        <f>G42+G61+G67</f>
        <v>27610.1</v>
      </c>
      <c r="H41" s="123">
        <f t="shared" ref="H41:I41" si="22">H42+H61+H67</f>
        <v>0</v>
      </c>
      <c r="I41" s="123">
        <f t="shared" si="22"/>
        <v>27610.1</v>
      </c>
      <c r="K41" s="6"/>
      <c r="L41" s="6"/>
      <c r="M41" s="6"/>
    </row>
    <row r="42" spans="1:13" ht="22.5" x14ac:dyDescent="0.2">
      <c r="A42" s="52" t="s">
        <v>285</v>
      </c>
      <c r="B42" s="47" t="s">
        <v>166</v>
      </c>
      <c r="C42" s="48"/>
      <c r="D42" s="49">
        <f>D43+D46+D49+D52+D55+D58</f>
        <v>19304.3</v>
      </c>
      <c r="E42" s="49">
        <f t="shared" ref="E42:F42" si="23">E43+E46+E49+E52+E55+E58</f>
        <v>0</v>
      </c>
      <c r="F42" s="49">
        <f t="shared" si="23"/>
        <v>19304.3</v>
      </c>
      <c r="G42" s="49">
        <f>G43+G46+G49+G52+G55+G58</f>
        <v>21617.1</v>
      </c>
      <c r="H42" s="49">
        <f t="shared" ref="H42:I42" si="24">H43+H46+H49+H52+H55+H58</f>
        <v>0</v>
      </c>
      <c r="I42" s="49">
        <f t="shared" si="24"/>
        <v>21617.1</v>
      </c>
      <c r="K42" s="6"/>
      <c r="L42" s="6"/>
      <c r="M42" s="6"/>
    </row>
    <row r="43" spans="1:13" x14ac:dyDescent="0.2">
      <c r="A43" s="52" t="s">
        <v>59</v>
      </c>
      <c r="B43" s="47" t="s">
        <v>185</v>
      </c>
      <c r="C43" s="48" t="s">
        <v>42</v>
      </c>
      <c r="D43" s="49">
        <f>D44</f>
        <v>2791.3</v>
      </c>
      <c r="E43" s="49">
        <f t="shared" ref="E43:F44" si="25">E44</f>
        <v>0</v>
      </c>
      <c r="F43" s="49">
        <f t="shared" si="25"/>
        <v>2791.3</v>
      </c>
      <c r="G43" s="49">
        <f t="shared" ref="G43:I44" si="26">G44</f>
        <v>2903.3</v>
      </c>
      <c r="H43" s="49">
        <f t="shared" si="26"/>
        <v>0</v>
      </c>
      <c r="I43" s="49">
        <f t="shared" si="26"/>
        <v>2903.3</v>
      </c>
      <c r="K43" s="6"/>
      <c r="L43" s="6"/>
      <c r="M43" s="6"/>
    </row>
    <row r="44" spans="1:13" ht="45" x14ac:dyDescent="0.2">
      <c r="A44" s="44" t="s">
        <v>46</v>
      </c>
      <c r="B44" s="47" t="s">
        <v>185</v>
      </c>
      <c r="C44" s="48" t="s">
        <v>47</v>
      </c>
      <c r="D44" s="49">
        <f>D45</f>
        <v>2791.3</v>
      </c>
      <c r="E44" s="49">
        <f t="shared" si="25"/>
        <v>0</v>
      </c>
      <c r="F44" s="49">
        <f t="shared" si="25"/>
        <v>2791.3</v>
      </c>
      <c r="G44" s="49">
        <f t="shared" si="26"/>
        <v>2903.3</v>
      </c>
      <c r="H44" s="49">
        <f t="shared" si="26"/>
        <v>0</v>
      </c>
      <c r="I44" s="49">
        <f t="shared" si="26"/>
        <v>2903.3</v>
      </c>
      <c r="K44" s="6"/>
      <c r="L44" s="6"/>
      <c r="M44" s="6"/>
    </row>
    <row r="45" spans="1:13" ht="22.5" x14ac:dyDescent="0.2">
      <c r="A45" s="44" t="s">
        <v>50</v>
      </c>
      <c r="B45" s="47" t="s">
        <v>185</v>
      </c>
      <c r="C45" s="48" t="s">
        <v>51</v>
      </c>
      <c r="D45" s="49">
        <v>2791.3</v>
      </c>
      <c r="E45" s="49">
        <v>0</v>
      </c>
      <c r="F45" s="49">
        <f>D45+E45</f>
        <v>2791.3</v>
      </c>
      <c r="G45" s="49">
        <f>'[1]расходы по структуре 25-26'!H14</f>
        <v>2903.3</v>
      </c>
      <c r="H45" s="49">
        <v>0</v>
      </c>
      <c r="I45" s="49">
        <f>G45+H45</f>
        <v>2903.3</v>
      </c>
      <c r="K45" s="6"/>
      <c r="L45" s="6"/>
      <c r="M45" s="6"/>
    </row>
    <row r="46" spans="1:13" x14ac:dyDescent="0.2">
      <c r="A46" s="52" t="s">
        <v>34</v>
      </c>
      <c r="B46" s="47" t="s">
        <v>186</v>
      </c>
      <c r="C46" s="48" t="s">
        <v>42</v>
      </c>
      <c r="D46" s="49">
        <f t="shared" ref="D46:F47" si="27">D47</f>
        <v>16461.5</v>
      </c>
      <c r="E46" s="49">
        <f t="shared" si="27"/>
        <v>0</v>
      </c>
      <c r="F46" s="49">
        <f t="shared" si="27"/>
        <v>16461.5</v>
      </c>
      <c r="G46" s="216">
        <f t="shared" ref="G46:I47" si="28">G47</f>
        <v>15846</v>
      </c>
      <c r="H46" s="216">
        <f t="shared" si="28"/>
        <v>0</v>
      </c>
      <c r="I46" s="216">
        <f t="shared" si="28"/>
        <v>15846</v>
      </c>
      <c r="K46" s="6"/>
      <c r="L46" s="6"/>
      <c r="M46" s="6"/>
    </row>
    <row r="47" spans="1:13" ht="45" x14ac:dyDescent="0.2">
      <c r="A47" s="44" t="s">
        <v>46</v>
      </c>
      <c r="B47" s="47" t="s">
        <v>186</v>
      </c>
      <c r="C47" s="48" t="s">
        <v>47</v>
      </c>
      <c r="D47" s="49">
        <f t="shared" si="27"/>
        <v>16461.5</v>
      </c>
      <c r="E47" s="49">
        <f t="shared" si="27"/>
        <v>0</v>
      </c>
      <c r="F47" s="49">
        <f t="shared" si="27"/>
        <v>16461.5</v>
      </c>
      <c r="G47" s="86">
        <f t="shared" si="28"/>
        <v>15846</v>
      </c>
      <c r="H47" s="86">
        <f t="shared" si="28"/>
        <v>0</v>
      </c>
      <c r="I47" s="86">
        <f t="shared" si="28"/>
        <v>15846</v>
      </c>
      <c r="K47" s="6"/>
      <c r="L47" s="6"/>
      <c r="M47" s="6"/>
    </row>
    <row r="48" spans="1:13" ht="22.5" x14ac:dyDescent="0.2">
      <c r="A48" s="44" t="s">
        <v>50</v>
      </c>
      <c r="B48" s="47" t="s">
        <v>186</v>
      </c>
      <c r="C48" s="48" t="s">
        <v>51</v>
      </c>
      <c r="D48" s="53">
        <v>16461.5</v>
      </c>
      <c r="E48" s="53">
        <v>0</v>
      </c>
      <c r="F48" s="53">
        <f>D48+E48</f>
        <v>16461.5</v>
      </c>
      <c r="G48" s="53">
        <f>'[1]расходы по структуре 25-26'!H24</f>
        <v>15846</v>
      </c>
      <c r="H48" s="53">
        <v>0</v>
      </c>
      <c r="I48" s="53">
        <f>G48+H48</f>
        <v>15846</v>
      </c>
      <c r="K48" s="6"/>
      <c r="L48" s="6"/>
      <c r="M48" s="6"/>
    </row>
    <row r="49" spans="1:13" x14ac:dyDescent="0.2">
      <c r="A49" s="112" t="s">
        <v>60</v>
      </c>
      <c r="B49" s="102" t="s">
        <v>238</v>
      </c>
      <c r="C49" s="103"/>
      <c r="D49" s="123">
        <f>D50</f>
        <v>15</v>
      </c>
      <c r="E49" s="123">
        <f t="shared" ref="E49:F50" si="29">E50</f>
        <v>0</v>
      </c>
      <c r="F49" s="123">
        <f t="shared" si="29"/>
        <v>15</v>
      </c>
      <c r="G49" s="123">
        <f>G50</f>
        <v>15</v>
      </c>
      <c r="H49" s="123">
        <f t="shared" ref="H49:I50" si="30">H50</f>
        <v>0</v>
      </c>
      <c r="I49" s="123">
        <f t="shared" si="30"/>
        <v>15</v>
      </c>
      <c r="K49" s="6"/>
      <c r="L49" s="6"/>
      <c r="M49" s="6"/>
    </row>
    <row r="50" spans="1:13" x14ac:dyDescent="0.2">
      <c r="A50" s="112" t="s">
        <v>52</v>
      </c>
      <c r="B50" s="102" t="s">
        <v>238</v>
      </c>
      <c r="C50" s="103">
        <v>800</v>
      </c>
      <c r="D50" s="123">
        <f>D51</f>
        <v>15</v>
      </c>
      <c r="E50" s="123">
        <f t="shared" si="29"/>
        <v>0</v>
      </c>
      <c r="F50" s="123">
        <f t="shared" si="29"/>
        <v>15</v>
      </c>
      <c r="G50" s="123">
        <f>G51</f>
        <v>15</v>
      </c>
      <c r="H50" s="123">
        <f t="shared" si="30"/>
        <v>0</v>
      </c>
      <c r="I50" s="123">
        <f t="shared" si="30"/>
        <v>15</v>
      </c>
      <c r="K50" s="6"/>
      <c r="L50" s="6"/>
      <c r="M50" s="6"/>
    </row>
    <row r="51" spans="1:13" x14ac:dyDescent="0.2">
      <c r="A51" s="112" t="s">
        <v>54</v>
      </c>
      <c r="B51" s="102" t="s">
        <v>238</v>
      </c>
      <c r="C51" s="103">
        <v>850</v>
      </c>
      <c r="D51" s="123">
        <v>15</v>
      </c>
      <c r="E51" s="123">
        <v>0</v>
      </c>
      <c r="F51" s="123">
        <f>D51+E51</f>
        <v>15</v>
      </c>
      <c r="G51" s="123">
        <v>15</v>
      </c>
      <c r="H51" s="123">
        <v>0</v>
      </c>
      <c r="I51" s="123">
        <f>G51+H51</f>
        <v>15</v>
      </c>
      <c r="K51" s="6"/>
      <c r="L51" s="6"/>
      <c r="M51" s="6"/>
    </row>
    <row r="52" spans="1:13" ht="45" x14ac:dyDescent="0.2">
      <c r="A52" s="44" t="s">
        <v>62</v>
      </c>
      <c r="B52" s="146" t="s">
        <v>187</v>
      </c>
      <c r="C52" s="147"/>
      <c r="D52" s="53">
        <f t="shared" ref="D52:I53" si="31">D53</f>
        <v>36.5</v>
      </c>
      <c r="E52" s="53">
        <f t="shared" si="31"/>
        <v>0</v>
      </c>
      <c r="F52" s="53">
        <f t="shared" si="31"/>
        <v>36.5</v>
      </c>
      <c r="G52" s="53">
        <f t="shared" si="31"/>
        <v>36.5</v>
      </c>
      <c r="H52" s="53">
        <f t="shared" si="31"/>
        <v>0</v>
      </c>
      <c r="I52" s="53">
        <f t="shared" si="31"/>
        <v>36.5</v>
      </c>
      <c r="K52" s="6"/>
      <c r="L52" s="6"/>
      <c r="M52" s="6"/>
    </row>
    <row r="53" spans="1:13" x14ac:dyDescent="0.2">
      <c r="A53" s="44" t="s">
        <v>56</v>
      </c>
      <c r="B53" s="147" t="s">
        <v>187</v>
      </c>
      <c r="C53" s="146">
        <v>500</v>
      </c>
      <c r="D53" s="26">
        <f>D54</f>
        <v>36.5</v>
      </c>
      <c r="E53" s="26">
        <f t="shared" si="31"/>
        <v>0</v>
      </c>
      <c r="F53" s="26">
        <f t="shared" si="31"/>
        <v>36.5</v>
      </c>
      <c r="G53" s="53">
        <f t="shared" si="31"/>
        <v>36.5</v>
      </c>
      <c r="H53" s="53">
        <f t="shared" si="31"/>
        <v>0</v>
      </c>
      <c r="I53" s="53">
        <f t="shared" si="31"/>
        <v>36.5</v>
      </c>
      <c r="K53" s="6"/>
      <c r="L53" s="6"/>
      <c r="M53" s="6"/>
    </row>
    <row r="54" spans="1:13" x14ac:dyDescent="0.2">
      <c r="A54" s="44" t="s">
        <v>41</v>
      </c>
      <c r="B54" s="146" t="s">
        <v>187</v>
      </c>
      <c r="C54" s="147">
        <v>540</v>
      </c>
      <c r="D54" s="86">
        <v>36.5</v>
      </c>
      <c r="E54" s="86">
        <v>0</v>
      </c>
      <c r="F54" s="86">
        <f>D54+E54</f>
        <v>36.5</v>
      </c>
      <c r="G54" s="86">
        <f>24.4+12.1</f>
        <v>36.5</v>
      </c>
      <c r="H54" s="86">
        <v>0</v>
      </c>
      <c r="I54" s="86">
        <f>G54+H54</f>
        <v>36.5</v>
      </c>
      <c r="K54" s="6"/>
      <c r="L54" s="6"/>
      <c r="M54" s="6"/>
    </row>
    <row r="55" spans="1:13" ht="33.75" x14ac:dyDescent="0.2">
      <c r="A55" s="44" t="s">
        <v>286</v>
      </c>
      <c r="B55" s="57">
        <v>7741482911</v>
      </c>
      <c r="C55" s="48"/>
      <c r="D55" s="49">
        <f>D56</f>
        <v>0</v>
      </c>
      <c r="E55" s="49">
        <f t="shared" ref="E55:F56" si="32">E56</f>
        <v>0</v>
      </c>
      <c r="F55" s="49">
        <f t="shared" si="32"/>
        <v>0</v>
      </c>
      <c r="G55" s="49">
        <f>G56</f>
        <v>2731.8</v>
      </c>
      <c r="H55" s="49">
        <f t="shared" ref="H55:I56" si="33">H56</f>
        <v>0</v>
      </c>
      <c r="I55" s="49">
        <f t="shared" si="33"/>
        <v>2731.8</v>
      </c>
      <c r="K55" s="6"/>
      <c r="L55" s="6"/>
      <c r="M55" s="6"/>
    </row>
    <row r="56" spans="1:13" x14ac:dyDescent="0.2">
      <c r="A56" s="44" t="s">
        <v>56</v>
      </c>
      <c r="B56" s="57">
        <v>7740182911</v>
      </c>
      <c r="C56" s="48">
        <v>500</v>
      </c>
      <c r="D56" s="49">
        <f>D57</f>
        <v>0</v>
      </c>
      <c r="E56" s="49">
        <f t="shared" si="32"/>
        <v>0</v>
      </c>
      <c r="F56" s="49">
        <f t="shared" si="32"/>
        <v>0</v>
      </c>
      <c r="G56" s="49">
        <f>G57</f>
        <v>2731.8</v>
      </c>
      <c r="H56" s="49">
        <f t="shared" si="33"/>
        <v>0</v>
      </c>
      <c r="I56" s="49">
        <f t="shared" si="33"/>
        <v>2731.8</v>
      </c>
      <c r="K56" s="6"/>
      <c r="L56" s="6"/>
      <c r="M56" s="6"/>
    </row>
    <row r="57" spans="1:13" x14ac:dyDescent="0.2">
      <c r="A57" s="44" t="s">
        <v>41</v>
      </c>
      <c r="B57" s="57">
        <v>7740182911</v>
      </c>
      <c r="C57" s="48">
        <v>540</v>
      </c>
      <c r="D57" s="49">
        <v>0</v>
      </c>
      <c r="E57" s="49">
        <v>0</v>
      </c>
      <c r="F57" s="49">
        <f>D57+E57</f>
        <v>0</v>
      </c>
      <c r="G57" s="49">
        <v>2731.8</v>
      </c>
      <c r="H57" s="49">
        <v>0</v>
      </c>
      <c r="I57" s="49">
        <f>G57+H57</f>
        <v>2731.8</v>
      </c>
      <c r="K57" s="6"/>
      <c r="L57" s="6"/>
      <c r="M57" s="6"/>
    </row>
    <row r="58" spans="1:13" ht="33.75" x14ac:dyDescent="0.2">
      <c r="A58" s="44" t="s">
        <v>332</v>
      </c>
      <c r="B58" s="57" t="s">
        <v>333</v>
      </c>
      <c r="C58" s="48"/>
      <c r="D58" s="49">
        <f>D59</f>
        <v>0</v>
      </c>
      <c r="E58" s="49">
        <f t="shared" ref="E58:F59" si="34">E59</f>
        <v>0</v>
      </c>
      <c r="F58" s="49">
        <f t="shared" si="34"/>
        <v>0</v>
      </c>
      <c r="G58" s="49">
        <f>G59</f>
        <v>84.5</v>
      </c>
      <c r="H58" s="49">
        <f t="shared" ref="H58:I59" si="35">H59</f>
        <v>0</v>
      </c>
      <c r="I58" s="49">
        <f t="shared" si="35"/>
        <v>84.5</v>
      </c>
      <c r="K58" s="6"/>
      <c r="L58" s="6"/>
      <c r="M58" s="6"/>
    </row>
    <row r="59" spans="1:13" x14ac:dyDescent="0.2">
      <c r="A59" s="44" t="s">
        <v>56</v>
      </c>
      <c r="B59" s="57" t="s">
        <v>333</v>
      </c>
      <c r="C59" s="48">
        <v>500</v>
      </c>
      <c r="D59" s="49">
        <f>D60</f>
        <v>0</v>
      </c>
      <c r="E59" s="49">
        <f t="shared" si="34"/>
        <v>0</v>
      </c>
      <c r="F59" s="49">
        <f t="shared" si="34"/>
        <v>0</v>
      </c>
      <c r="G59" s="49">
        <f>G60</f>
        <v>84.5</v>
      </c>
      <c r="H59" s="49">
        <f t="shared" si="35"/>
        <v>0</v>
      </c>
      <c r="I59" s="49">
        <f t="shared" si="35"/>
        <v>84.5</v>
      </c>
      <c r="K59" s="6"/>
      <c r="L59" s="6"/>
      <c r="M59" s="6"/>
    </row>
    <row r="60" spans="1:13" x14ac:dyDescent="0.2">
      <c r="A60" s="44" t="s">
        <v>41</v>
      </c>
      <c r="B60" s="57" t="s">
        <v>333</v>
      </c>
      <c r="C60" s="48">
        <v>540</v>
      </c>
      <c r="D60" s="49">
        <v>0</v>
      </c>
      <c r="E60" s="49">
        <v>0</v>
      </c>
      <c r="F60" s="49">
        <f>D60+E60</f>
        <v>0</v>
      </c>
      <c r="G60" s="49">
        <v>84.5</v>
      </c>
      <c r="H60" s="49">
        <v>0</v>
      </c>
      <c r="I60" s="49">
        <f>G60+H60</f>
        <v>84.5</v>
      </c>
      <c r="K60" s="6"/>
      <c r="L60" s="6"/>
      <c r="M60" s="6"/>
    </row>
    <row r="61" spans="1:13" ht="22.5" x14ac:dyDescent="0.2">
      <c r="A61" s="44" t="s">
        <v>189</v>
      </c>
      <c r="B61" s="47" t="s">
        <v>188</v>
      </c>
      <c r="C61" s="48" t="s">
        <v>42</v>
      </c>
      <c r="D61" s="49">
        <f>D62</f>
        <v>7320.4</v>
      </c>
      <c r="E61" s="49">
        <f t="shared" ref="E61:F61" si="36">E62</f>
        <v>0</v>
      </c>
      <c r="F61" s="49">
        <f t="shared" si="36"/>
        <v>7320.4</v>
      </c>
      <c r="G61" s="49">
        <f>G62</f>
        <v>5493</v>
      </c>
      <c r="H61" s="49">
        <f t="shared" ref="H61:I61" si="37">H62</f>
        <v>0</v>
      </c>
      <c r="I61" s="49">
        <f t="shared" si="37"/>
        <v>5493</v>
      </c>
      <c r="J61" s="213"/>
      <c r="K61" s="6"/>
      <c r="L61" s="6"/>
      <c r="M61" s="6"/>
    </row>
    <row r="62" spans="1:13" ht="22.5" x14ac:dyDescent="0.2">
      <c r="A62" s="58" t="s">
        <v>121</v>
      </c>
      <c r="B62" s="47" t="s">
        <v>190</v>
      </c>
      <c r="C62" s="48"/>
      <c r="D62" s="53">
        <f>D63+D65</f>
        <v>7320.4</v>
      </c>
      <c r="E62" s="53">
        <f t="shared" ref="E62:F62" si="38">E63+E65</f>
        <v>0</v>
      </c>
      <c r="F62" s="53">
        <f t="shared" si="38"/>
        <v>7320.4</v>
      </c>
      <c r="G62" s="53">
        <f>G63+G65</f>
        <v>5493</v>
      </c>
      <c r="H62" s="53">
        <f t="shared" ref="H62:I62" si="39">H63+H65</f>
        <v>0</v>
      </c>
      <c r="I62" s="53">
        <f t="shared" si="39"/>
        <v>5493</v>
      </c>
      <c r="K62" s="6"/>
      <c r="L62" s="6"/>
      <c r="M62" s="6"/>
    </row>
    <row r="63" spans="1:13" ht="45" x14ac:dyDescent="0.2">
      <c r="A63" s="44" t="s">
        <v>46</v>
      </c>
      <c r="B63" s="47" t="s">
        <v>190</v>
      </c>
      <c r="C63" s="48" t="s">
        <v>47</v>
      </c>
      <c r="D63" s="53">
        <f>D64</f>
        <v>7262.4</v>
      </c>
      <c r="E63" s="53">
        <f t="shared" ref="E63:F63" si="40">E64</f>
        <v>0</v>
      </c>
      <c r="F63" s="53">
        <f t="shared" si="40"/>
        <v>7262.4</v>
      </c>
      <c r="G63" s="87">
        <f>G64</f>
        <v>5433</v>
      </c>
      <c r="H63" s="87">
        <f t="shared" ref="H63:I63" si="41">H64</f>
        <v>0</v>
      </c>
      <c r="I63" s="87">
        <f t="shared" si="41"/>
        <v>5433</v>
      </c>
      <c r="K63" s="6"/>
      <c r="L63" s="6"/>
      <c r="M63" s="6"/>
    </row>
    <row r="64" spans="1:13" x14ac:dyDescent="0.2">
      <c r="A64" s="44" t="s">
        <v>48</v>
      </c>
      <c r="B64" s="47" t="s">
        <v>190</v>
      </c>
      <c r="C64" s="48" t="s">
        <v>49</v>
      </c>
      <c r="D64" s="87">
        <v>7262.4</v>
      </c>
      <c r="E64" s="87">
        <v>0</v>
      </c>
      <c r="F64" s="87">
        <f>D64+E64</f>
        <v>7262.4</v>
      </c>
      <c r="G64" s="87">
        <v>5433</v>
      </c>
      <c r="H64" s="87">
        <v>0</v>
      </c>
      <c r="I64" s="87">
        <f>G64+H64</f>
        <v>5433</v>
      </c>
      <c r="K64" s="6"/>
      <c r="L64" s="6"/>
      <c r="M64" s="6"/>
    </row>
    <row r="65" spans="1:13" ht="22.5" x14ac:dyDescent="0.2">
      <c r="A65" s="44" t="s">
        <v>71</v>
      </c>
      <c r="B65" s="47" t="s">
        <v>190</v>
      </c>
      <c r="C65" s="48" t="s">
        <v>43</v>
      </c>
      <c r="D65" s="49">
        <f>D66</f>
        <v>58</v>
      </c>
      <c r="E65" s="49">
        <f t="shared" ref="E65:F65" si="42">E66</f>
        <v>0</v>
      </c>
      <c r="F65" s="49">
        <f t="shared" si="42"/>
        <v>58</v>
      </c>
      <c r="G65" s="49">
        <f>G66</f>
        <v>60</v>
      </c>
      <c r="H65" s="49">
        <f t="shared" ref="H65:I65" si="43">H66</f>
        <v>0</v>
      </c>
      <c r="I65" s="49">
        <f t="shared" si="43"/>
        <v>60</v>
      </c>
      <c r="K65" s="6"/>
      <c r="L65" s="6"/>
      <c r="M65" s="6"/>
    </row>
    <row r="66" spans="1:13" ht="22.5" x14ac:dyDescent="0.2">
      <c r="A66" s="44" t="s">
        <v>44</v>
      </c>
      <c r="B66" s="47" t="s">
        <v>190</v>
      </c>
      <c r="C66" s="48" t="s">
        <v>45</v>
      </c>
      <c r="D66" s="49">
        <v>58</v>
      </c>
      <c r="E66" s="49">
        <v>0</v>
      </c>
      <c r="F66" s="49">
        <f>D66+E66</f>
        <v>58</v>
      </c>
      <c r="G66" s="49">
        <v>60</v>
      </c>
      <c r="H66" s="49">
        <v>0</v>
      </c>
      <c r="I66" s="49">
        <f>G66+H66</f>
        <v>60</v>
      </c>
    </row>
    <row r="67" spans="1:13" ht="33.75" x14ac:dyDescent="0.2">
      <c r="A67" s="52" t="s">
        <v>224</v>
      </c>
      <c r="B67" s="47" t="s">
        <v>225</v>
      </c>
      <c r="C67" s="48" t="s">
        <v>42</v>
      </c>
      <c r="D67" s="49">
        <f t="shared" ref="D67:I69" si="44">D68</f>
        <v>900</v>
      </c>
      <c r="E67" s="49">
        <f t="shared" si="44"/>
        <v>0</v>
      </c>
      <c r="F67" s="49">
        <f t="shared" si="44"/>
        <v>900</v>
      </c>
      <c r="G67" s="49">
        <f t="shared" si="44"/>
        <v>500</v>
      </c>
      <c r="H67" s="49">
        <f t="shared" si="44"/>
        <v>0</v>
      </c>
      <c r="I67" s="49">
        <f t="shared" si="44"/>
        <v>500</v>
      </c>
    </row>
    <row r="68" spans="1:13" x14ac:dyDescent="0.2">
      <c r="A68" s="52" t="s">
        <v>39</v>
      </c>
      <c r="B68" s="47" t="s">
        <v>226</v>
      </c>
      <c r="C68" s="48"/>
      <c r="D68" s="49">
        <f t="shared" si="44"/>
        <v>900</v>
      </c>
      <c r="E68" s="49">
        <f t="shared" si="44"/>
        <v>0</v>
      </c>
      <c r="F68" s="49">
        <f t="shared" si="44"/>
        <v>900</v>
      </c>
      <c r="G68" s="49">
        <f t="shared" si="44"/>
        <v>500</v>
      </c>
      <c r="H68" s="49">
        <f t="shared" si="44"/>
        <v>0</v>
      </c>
      <c r="I68" s="49">
        <f t="shared" si="44"/>
        <v>500</v>
      </c>
    </row>
    <row r="69" spans="1:13" ht="22.5" x14ac:dyDescent="0.2">
      <c r="A69" s="44" t="s">
        <v>71</v>
      </c>
      <c r="B69" s="47" t="s">
        <v>226</v>
      </c>
      <c r="C69" s="48" t="s">
        <v>43</v>
      </c>
      <c r="D69" s="49">
        <f t="shared" si="44"/>
        <v>900</v>
      </c>
      <c r="E69" s="49">
        <f t="shared" si="44"/>
        <v>0</v>
      </c>
      <c r="F69" s="49">
        <f t="shared" si="44"/>
        <v>900</v>
      </c>
      <c r="G69" s="49">
        <f t="shared" si="44"/>
        <v>500</v>
      </c>
      <c r="H69" s="49">
        <f t="shared" si="44"/>
        <v>0</v>
      </c>
      <c r="I69" s="49">
        <f t="shared" si="44"/>
        <v>500</v>
      </c>
    </row>
    <row r="70" spans="1:13" ht="22.5" x14ac:dyDescent="0.2">
      <c r="A70" s="44" t="s">
        <v>44</v>
      </c>
      <c r="B70" s="47" t="s">
        <v>226</v>
      </c>
      <c r="C70" s="48" t="s">
        <v>45</v>
      </c>
      <c r="D70" s="49">
        <v>900</v>
      </c>
      <c r="E70" s="49">
        <v>0</v>
      </c>
      <c r="F70" s="49">
        <f>D70+E70</f>
        <v>900</v>
      </c>
      <c r="G70" s="49">
        <v>500</v>
      </c>
      <c r="H70" s="49">
        <v>0</v>
      </c>
      <c r="I70" s="49">
        <f>G70+H70</f>
        <v>500</v>
      </c>
    </row>
    <row r="71" spans="1:13" ht="33.75" x14ac:dyDescent="0.2">
      <c r="A71" s="116" t="s">
        <v>279</v>
      </c>
      <c r="B71" s="117" t="s">
        <v>118</v>
      </c>
      <c r="C71" s="118"/>
      <c r="D71" s="119">
        <f>D72+D80</f>
        <v>11598.9</v>
      </c>
      <c r="E71" s="119">
        <f t="shared" ref="E71:F71" si="45">E72+E80</f>
        <v>0</v>
      </c>
      <c r="F71" s="119">
        <f t="shared" si="45"/>
        <v>11598.9</v>
      </c>
      <c r="G71" s="119">
        <f>G72+G80</f>
        <v>11618</v>
      </c>
      <c r="H71" s="119">
        <f t="shared" ref="H71:I71" si="46">H72+H80</f>
        <v>0</v>
      </c>
      <c r="I71" s="119">
        <f t="shared" si="46"/>
        <v>11618</v>
      </c>
    </row>
    <row r="72" spans="1:13" ht="33.75" x14ac:dyDescent="0.2">
      <c r="A72" s="143" t="s">
        <v>175</v>
      </c>
      <c r="B72" s="108" t="s">
        <v>119</v>
      </c>
      <c r="C72" s="109" t="s">
        <v>42</v>
      </c>
      <c r="D72" s="144">
        <f>D73</f>
        <v>30</v>
      </c>
      <c r="E72" s="144">
        <f t="shared" ref="E72:F72" si="47">E73</f>
        <v>-30</v>
      </c>
      <c r="F72" s="144">
        <f t="shared" si="47"/>
        <v>0</v>
      </c>
      <c r="G72" s="144">
        <f>G73</f>
        <v>30</v>
      </c>
      <c r="H72" s="144">
        <f t="shared" ref="H72:I72" si="48">H73</f>
        <v>-30</v>
      </c>
      <c r="I72" s="144">
        <f t="shared" si="48"/>
        <v>0</v>
      </c>
    </row>
    <row r="73" spans="1:13" ht="22.5" x14ac:dyDescent="0.2">
      <c r="A73" s="52" t="s">
        <v>176</v>
      </c>
      <c r="B73" s="47" t="s">
        <v>120</v>
      </c>
      <c r="C73" s="48"/>
      <c r="D73" s="49">
        <f>D74+D77</f>
        <v>30</v>
      </c>
      <c r="E73" s="49">
        <f t="shared" ref="E73:F73" si="49">E74+E77</f>
        <v>-30</v>
      </c>
      <c r="F73" s="49">
        <f t="shared" si="49"/>
        <v>0</v>
      </c>
      <c r="G73" s="49">
        <f>G74+G77</f>
        <v>30</v>
      </c>
      <c r="H73" s="49">
        <f t="shared" ref="H73:I73" si="50">H74+H77</f>
        <v>-30</v>
      </c>
      <c r="I73" s="49">
        <f t="shared" si="50"/>
        <v>0</v>
      </c>
    </row>
    <row r="74" spans="1:13" ht="22.5" x14ac:dyDescent="0.2">
      <c r="A74" s="44" t="s">
        <v>127</v>
      </c>
      <c r="B74" s="59" t="s">
        <v>128</v>
      </c>
      <c r="C74" s="48"/>
      <c r="D74" s="53">
        <f>D75</f>
        <v>28.5</v>
      </c>
      <c r="E74" s="53">
        <f t="shared" ref="E74:F75" si="51">E75</f>
        <v>-28.5</v>
      </c>
      <c r="F74" s="53">
        <f t="shared" si="51"/>
        <v>0</v>
      </c>
      <c r="G74" s="53">
        <f>G75</f>
        <v>28.5</v>
      </c>
      <c r="H74" s="53">
        <f t="shared" ref="H74:I75" si="52">H75</f>
        <v>-28.5</v>
      </c>
      <c r="I74" s="53">
        <f t="shared" si="52"/>
        <v>0</v>
      </c>
    </row>
    <row r="75" spans="1:13" ht="22.5" x14ac:dyDescent="0.2">
      <c r="A75" s="44" t="s">
        <v>71</v>
      </c>
      <c r="B75" s="59" t="s">
        <v>128</v>
      </c>
      <c r="C75" s="48">
        <v>200</v>
      </c>
      <c r="D75" s="53">
        <f>D76</f>
        <v>28.5</v>
      </c>
      <c r="E75" s="53">
        <f t="shared" si="51"/>
        <v>-28.5</v>
      </c>
      <c r="F75" s="53">
        <f t="shared" si="51"/>
        <v>0</v>
      </c>
      <c r="G75" s="53">
        <f>G76</f>
        <v>28.5</v>
      </c>
      <c r="H75" s="53">
        <f t="shared" si="52"/>
        <v>-28.5</v>
      </c>
      <c r="I75" s="53">
        <f t="shared" si="52"/>
        <v>0</v>
      </c>
    </row>
    <row r="76" spans="1:13" ht="22.5" x14ac:dyDescent="0.2">
      <c r="A76" s="44" t="s">
        <v>44</v>
      </c>
      <c r="B76" s="59" t="s">
        <v>128</v>
      </c>
      <c r="C76" s="48">
        <v>240</v>
      </c>
      <c r="D76" s="53">
        <v>28.5</v>
      </c>
      <c r="E76" s="53">
        <v>-28.5</v>
      </c>
      <c r="F76" s="53">
        <f>D76+E76</f>
        <v>0</v>
      </c>
      <c r="G76" s="53">
        <v>28.5</v>
      </c>
      <c r="H76" s="53">
        <v>-28.5</v>
      </c>
      <c r="I76" s="53">
        <f>G76+H76</f>
        <v>0</v>
      </c>
    </row>
    <row r="77" spans="1:13" ht="22.5" x14ac:dyDescent="0.2">
      <c r="A77" s="44" t="s">
        <v>292</v>
      </c>
      <c r="B77" s="59" t="s">
        <v>129</v>
      </c>
      <c r="C77" s="48"/>
      <c r="D77" s="49">
        <f>D78</f>
        <v>1.5</v>
      </c>
      <c r="E77" s="49">
        <f t="shared" ref="E77:F78" si="53">E78</f>
        <v>-1.5</v>
      </c>
      <c r="F77" s="49">
        <f t="shared" si="53"/>
        <v>0</v>
      </c>
      <c r="G77" s="49">
        <f>G78</f>
        <v>1.5</v>
      </c>
      <c r="H77" s="49">
        <f t="shared" ref="H77:I78" si="54">H78</f>
        <v>-1.5</v>
      </c>
      <c r="I77" s="49">
        <f t="shared" si="54"/>
        <v>0</v>
      </c>
    </row>
    <row r="78" spans="1:13" ht="22.5" x14ac:dyDescent="0.2">
      <c r="A78" s="44" t="s">
        <v>71</v>
      </c>
      <c r="B78" s="59" t="s">
        <v>129</v>
      </c>
      <c r="C78" s="48">
        <v>200</v>
      </c>
      <c r="D78" s="53">
        <f>D79</f>
        <v>1.5</v>
      </c>
      <c r="E78" s="53">
        <f t="shared" si="53"/>
        <v>-1.5</v>
      </c>
      <c r="F78" s="53">
        <f t="shared" si="53"/>
        <v>0</v>
      </c>
      <c r="G78" s="53">
        <f>G79</f>
        <v>1.5</v>
      </c>
      <c r="H78" s="53">
        <f t="shared" si="54"/>
        <v>-1.5</v>
      </c>
      <c r="I78" s="53">
        <f t="shared" si="54"/>
        <v>0</v>
      </c>
    </row>
    <row r="79" spans="1:13" ht="22.5" x14ac:dyDescent="0.2">
      <c r="A79" s="44" t="s">
        <v>44</v>
      </c>
      <c r="B79" s="59" t="s">
        <v>129</v>
      </c>
      <c r="C79" s="48">
        <v>240</v>
      </c>
      <c r="D79" s="53">
        <v>1.5</v>
      </c>
      <c r="E79" s="53">
        <v>-1.5</v>
      </c>
      <c r="F79" s="53">
        <f>D79+E79</f>
        <v>0</v>
      </c>
      <c r="G79" s="53">
        <v>1.5</v>
      </c>
      <c r="H79" s="53">
        <v>-1.5</v>
      </c>
      <c r="I79" s="53">
        <f>G79+H79</f>
        <v>0</v>
      </c>
    </row>
    <row r="80" spans="1:13" x14ac:dyDescent="0.2">
      <c r="A80" s="105" t="s">
        <v>214</v>
      </c>
      <c r="B80" s="145">
        <v>7840000000</v>
      </c>
      <c r="C80" s="109"/>
      <c r="D80" s="110">
        <f>D81+D86+D90</f>
        <v>11568.9</v>
      </c>
      <c r="E80" s="110">
        <f t="shared" ref="E80:F80" si="55">E81+E86+E90</f>
        <v>30</v>
      </c>
      <c r="F80" s="110">
        <f t="shared" si="55"/>
        <v>11598.9</v>
      </c>
      <c r="G80" s="110">
        <f>G81+G86+G90</f>
        <v>11588</v>
      </c>
      <c r="H80" s="110">
        <f t="shared" ref="H80:I80" si="56">H81+H86+H90</f>
        <v>30</v>
      </c>
      <c r="I80" s="110">
        <f t="shared" si="56"/>
        <v>11618</v>
      </c>
    </row>
    <row r="81" spans="1:13" x14ac:dyDescent="0.2">
      <c r="A81" s="44" t="s">
        <v>177</v>
      </c>
      <c r="B81" s="59">
        <v>7841100000</v>
      </c>
      <c r="C81" s="48"/>
      <c r="D81" s="87">
        <f>D82+D84</f>
        <v>1281</v>
      </c>
      <c r="E81" s="87">
        <f t="shared" ref="E81:F81" si="57">E82+E84</f>
        <v>0</v>
      </c>
      <c r="F81" s="87">
        <f t="shared" si="57"/>
        <v>1281</v>
      </c>
      <c r="G81" s="87">
        <f>G82+G84</f>
        <v>1304</v>
      </c>
      <c r="H81" s="87">
        <f t="shared" ref="H81:I81" si="58">H82+H84</f>
        <v>0</v>
      </c>
      <c r="I81" s="87">
        <f t="shared" si="58"/>
        <v>1304</v>
      </c>
    </row>
    <row r="82" spans="1:13" ht="45" x14ac:dyDescent="0.2">
      <c r="A82" s="44" t="s">
        <v>46</v>
      </c>
      <c r="B82" s="47" t="s">
        <v>178</v>
      </c>
      <c r="C82" s="48" t="s">
        <v>47</v>
      </c>
      <c r="D82" s="53">
        <f>D83</f>
        <v>1182</v>
      </c>
      <c r="E82" s="53">
        <f t="shared" ref="E82:F82" si="59">E83</f>
        <v>0</v>
      </c>
      <c r="F82" s="53">
        <f t="shared" si="59"/>
        <v>1182</v>
      </c>
      <c r="G82" s="53">
        <f>G83</f>
        <v>1229</v>
      </c>
      <c r="H82" s="53">
        <f t="shared" ref="H82:I82" si="60">H83</f>
        <v>0</v>
      </c>
      <c r="I82" s="53">
        <f t="shared" si="60"/>
        <v>1229</v>
      </c>
      <c r="K82" s="6"/>
      <c r="L82" s="6"/>
      <c r="M82" s="6"/>
    </row>
    <row r="83" spans="1:13" x14ac:dyDescent="0.2">
      <c r="A83" s="44" t="s">
        <v>48</v>
      </c>
      <c r="B83" s="47" t="s">
        <v>178</v>
      </c>
      <c r="C83" s="48" t="s">
        <v>49</v>
      </c>
      <c r="D83" s="53">
        <v>1182</v>
      </c>
      <c r="E83" s="53">
        <v>0</v>
      </c>
      <c r="F83" s="53">
        <f>D83+E83</f>
        <v>1182</v>
      </c>
      <c r="G83" s="53">
        <v>1229</v>
      </c>
      <c r="H83" s="53">
        <v>0</v>
      </c>
      <c r="I83" s="53">
        <f>G83+H83</f>
        <v>1229</v>
      </c>
      <c r="K83" s="6"/>
      <c r="L83" s="6"/>
      <c r="M83" s="6"/>
    </row>
    <row r="84" spans="1:13" ht="22.5" x14ac:dyDescent="0.2">
      <c r="A84" s="44" t="s">
        <v>71</v>
      </c>
      <c r="B84" s="47" t="s">
        <v>178</v>
      </c>
      <c r="C84" s="48" t="s">
        <v>43</v>
      </c>
      <c r="D84" s="49">
        <f>D85</f>
        <v>99</v>
      </c>
      <c r="E84" s="49">
        <f t="shared" ref="E84:F84" si="61">E85</f>
        <v>0</v>
      </c>
      <c r="F84" s="49">
        <f t="shared" si="61"/>
        <v>99</v>
      </c>
      <c r="G84" s="49">
        <f>G85</f>
        <v>75</v>
      </c>
      <c r="H84" s="49">
        <f t="shared" ref="H84:I84" si="62">H85</f>
        <v>0</v>
      </c>
      <c r="I84" s="49">
        <f t="shared" si="62"/>
        <v>75</v>
      </c>
      <c r="K84" s="6"/>
      <c r="L84" s="6"/>
      <c r="M84" s="6"/>
    </row>
    <row r="85" spans="1:13" ht="22.5" x14ac:dyDescent="0.2">
      <c r="A85" s="44" t="s">
        <v>44</v>
      </c>
      <c r="B85" s="47" t="s">
        <v>178</v>
      </c>
      <c r="C85" s="48" t="s">
        <v>45</v>
      </c>
      <c r="D85" s="49">
        <v>99</v>
      </c>
      <c r="E85" s="49">
        <v>0</v>
      </c>
      <c r="F85" s="49">
        <f>D85+E85</f>
        <v>99</v>
      </c>
      <c r="G85" s="49">
        <v>75</v>
      </c>
      <c r="H85" s="49">
        <v>0</v>
      </c>
      <c r="I85" s="49">
        <f>G85+H85</f>
        <v>75</v>
      </c>
      <c r="K85" s="6"/>
      <c r="L85" s="6"/>
      <c r="M85" s="6"/>
    </row>
    <row r="86" spans="1:13" ht="22.5" x14ac:dyDescent="0.2">
      <c r="A86" s="52" t="s">
        <v>180</v>
      </c>
      <c r="B86" s="47" t="s">
        <v>179</v>
      </c>
      <c r="C86" s="48" t="s">
        <v>42</v>
      </c>
      <c r="D86" s="53">
        <f t="shared" ref="D86:I88" si="63">D87</f>
        <v>0</v>
      </c>
      <c r="E86" s="53">
        <f t="shared" si="63"/>
        <v>30</v>
      </c>
      <c r="F86" s="53">
        <f t="shared" si="63"/>
        <v>30</v>
      </c>
      <c r="G86" s="53">
        <f t="shared" si="63"/>
        <v>0</v>
      </c>
      <c r="H86" s="53">
        <f t="shared" si="63"/>
        <v>30</v>
      </c>
      <c r="I86" s="53">
        <f t="shared" si="63"/>
        <v>30</v>
      </c>
      <c r="K86" s="6"/>
      <c r="L86" s="6"/>
      <c r="M86" s="6"/>
    </row>
    <row r="87" spans="1:13" ht="22.5" x14ac:dyDescent="0.2">
      <c r="A87" s="44" t="s">
        <v>121</v>
      </c>
      <c r="B87" s="57">
        <v>7841200590</v>
      </c>
      <c r="C87" s="48"/>
      <c r="D87" s="53">
        <f t="shared" si="63"/>
        <v>0</v>
      </c>
      <c r="E87" s="53">
        <f t="shared" si="63"/>
        <v>30</v>
      </c>
      <c r="F87" s="53">
        <f t="shared" si="63"/>
        <v>30</v>
      </c>
      <c r="G87" s="53">
        <f t="shared" si="63"/>
        <v>0</v>
      </c>
      <c r="H87" s="53">
        <f t="shared" si="63"/>
        <v>30</v>
      </c>
      <c r="I87" s="53">
        <f t="shared" si="63"/>
        <v>30</v>
      </c>
      <c r="K87" s="6"/>
      <c r="L87" s="6"/>
      <c r="M87" s="6"/>
    </row>
    <row r="88" spans="1:13" ht="22.5" x14ac:dyDescent="0.2">
      <c r="A88" s="44" t="s">
        <v>71</v>
      </c>
      <c r="B88" s="57">
        <v>7841200590</v>
      </c>
      <c r="C88" s="48">
        <v>200</v>
      </c>
      <c r="D88" s="53">
        <f t="shared" si="63"/>
        <v>0</v>
      </c>
      <c r="E88" s="53">
        <f t="shared" si="63"/>
        <v>30</v>
      </c>
      <c r="F88" s="53">
        <f t="shared" si="63"/>
        <v>30</v>
      </c>
      <c r="G88" s="53">
        <f t="shared" si="63"/>
        <v>0</v>
      </c>
      <c r="H88" s="53">
        <f t="shared" si="63"/>
        <v>30</v>
      </c>
      <c r="I88" s="53">
        <f t="shared" si="63"/>
        <v>30</v>
      </c>
      <c r="K88" s="6"/>
      <c r="L88" s="6"/>
      <c r="M88" s="6"/>
    </row>
    <row r="89" spans="1:13" ht="22.5" x14ac:dyDescent="0.2">
      <c r="A89" s="44" t="s">
        <v>44</v>
      </c>
      <c r="B89" s="57">
        <v>7841200590</v>
      </c>
      <c r="C89" s="48">
        <v>240</v>
      </c>
      <c r="D89" s="53">
        <v>0</v>
      </c>
      <c r="E89" s="53">
        <v>30</v>
      </c>
      <c r="F89" s="53">
        <f>D89+E89</f>
        <v>30</v>
      </c>
      <c r="G89" s="53">
        <v>0</v>
      </c>
      <c r="H89" s="53">
        <v>30</v>
      </c>
      <c r="I89" s="53">
        <f>G89+H89</f>
        <v>30</v>
      </c>
      <c r="K89" s="6"/>
      <c r="L89" s="6"/>
      <c r="M89" s="6"/>
    </row>
    <row r="90" spans="1:13" ht="22.5" x14ac:dyDescent="0.2">
      <c r="A90" s="52" t="s">
        <v>182</v>
      </c>
      <c r="B90" s="47" t="s">
        <v>183</v>
      </c>
      <c r="C90" s="48"/>
      <c r="D90" s="49">
        <f t="shared" ref="D90:I90" si="64">D91</f>
        <v>10287.9</v>
      </c>
      <c r="E90" s="49">
        <f t="shared" si="64"/>
        <v>0</v>
      </c>
      <c r="F90" s="49">
        <f t="shared" si="64"/>
        <v>10287.9</v>
      </c>
      <c r="G90" s="49">
        <f t="shared" si="64"/>
        <v>10284</v>
      </c>
      <c r="H90" s="49">
        <f t="shared" si="64"/>
        <v>0</v>
      </c>
      <c r="I90" s="49">
        <f t="shared" si="64"/>
        <v>10284</v>
      </c>
      <c r="K90" s="6"/>
      <c r="L90" s="6"/>
      <c r="M90" s="6"/>
    </row>
    <row r="91" spans="1:13" ht="22.5" x14ac:dyDescent="0.2">
      <c r="A91" s="52" t="s">
        <v>121</v>
      </c>
      <c r="B91" s="47" t="s">
        <v>184</v>
      </c>
      <c r="C91" s="48" t="s">
        <v>42</v>
      </c>
      <c r="D91" s="49">
        <f>D92+D94</f>
        <v>10287.9</v>
      </c>
      <c r="E91" s="49">
        <f t="shared" ref="E91:F91" si="65">E92+E94</f>
        <v>0</v>
      </c>
      <c r="F91" s="49">
        <f t="shared" si="65"/>
        <v>10287.9</v>
      </c>
      <c r="G91" s="49">
        <f>G92+G94</f>
        <v>10284</v>
      </c>
      <c r="H91" s="49">
        <f t="shared" ref="H91:I91" si="66">H92+H94</f>
        <v>0</v>
      </c>
      <c r="I91" s="49">
        <f t="shared" si="66"/>
        <v>10284</v>
      </c>
      <c r="K91" s="6"/>
      <c r="L91" s="6"/>
      <c r="M91" s="6"/>
    </row>
    <row r="92" spans="1:13" ht="45" x14ac:dyDescent="0.2">
      <c r="A92" s="44" t="s">
        <v>46</v>
      </c>
      <c r="B92" s="47" t="s">
        <v>184</v>
      </c>
      <c r="C92" s="48" t="s">
        <v>47</v>
      </c>
      <c r="D92" s="49">
        <f>D93</f>
        <v>9407.9</v>
      </c>
      <c r="E92" s="49">
        <f t="shared" ref="E92:F92" si="67">E93</f>
        <v>0</v>
      </c>
      <c r="F92" s="49">
        <f t="shared" si="67"/>
        <v>9407.9</v>
      </c>
      <c r="G92" s="49">
        <f>G93</f>
        <v>9681</v>
      </c>
      <c r="H92" s="49">
        <f t="shared" ref="H92:I92" si="68">H93</f>
        <v>0</v>
      </c>
      <c r="I92" s="49">
        <f t="shared" si="68"/>
        <v>9681</v>
      </c>
      <c r="K92" s="6"/>
      <c r="L92" s="6"/>
      <c r="M92" s="6"/>
    </row>
    <row r="93" spans="1:13" x14ac:dyDescent="0.2">
      <c r="A93" s="44" t="s">
        <v>48</v>
      </c>
      <c r="B93" s="47" t="s">
        <v>184</v>
      </c>
      <c r="C93" s="48" t="s">
        <v>49</v>
      </c>
      <c r="D93" s="53">
        <v>9407.9</v>
      </c>
      <c r="E93" s="53">
        <v>0</v>
      </c>
      <c r="F93" s="53">
        <f>D93+E93</f>
        <v>9407.9</v>
      </c>
      <c r="G93" s="53">
        <v>9681</v>
      </c>
      <c r="H93" s="53">
        <v>0</v>
      </c>
      <c r="I93" s="53">
        <f>G93+H93</f>
        <v>9681</v>
      </c>
      <c r="K93" s="6"/>
      <c r="L93" s="6"/>
      <c r="M93" s="6"/>
    </row>
    <row r="94" spans="1:13" ht="22.5" x14ac:dyDescent="0.2">
      <c r="A94" s="44" t="s">
        <v>71</v>
      </c>
      <c r="B94" s="47" t="s">
        <v>184</v>
      </c>
      <c r="C94" s="48" t="s">
        <v>43</v>
      </c>
      <c r="D94" s="53">
        <f>D95</f>
        <v>880</v>
      </c>
      <c r="E94" s="53">
        <f t="shared" ref="E94:F94" si="69">E95</f>
        <v>0</v>
      </c>
      <c r="F94" s="53">
        <f t="shared" si="69"/>
        <v>880</v>
      </c>
      <c r="G94" s="53">
        <f>G95</f>
        <v>603</v>
      </c>
      <c r="H94" s="53">
        <f t="shared" ref="H94:I94" si="70">H95</f>
        <v>0</v>
      </c>
      <c r="I94" s="53">
        <f t="shared" si="70"/>
        <v>603</v>
      </c>
      <c r="K94" s="6"/>
      <c r="L94" s="6"/>
      <c r="M94" s="6"/>
    </row>
    <row r="95" spans="1:13" ht="22.5" x14ac:dyDescent="0.2">
      <c r="A95" s="44" t="s">
        <v>44</v>
      </c>
      <c r="B95" s="47" t="s">
        <v>184</v>
      </c>
      <c r="C95" s="48" t="s">
        <v>45</v>
      </c>
      <c r="D95" s="53">
        <v>880</v>
      </c>
      <c r="E95" s="53">
        <v>0</v>
      </c>
      <c r="F95" s="53">
        <f>D95+E95</f>
        <v>880</v>
      </c>
      <c r="G95" s="53">
        <v>603</v>
      </c>
      <c r="H95" s="53">
        <v>0</v>
      </c>
      <c r="I95" s="53">
        <f>G95+H95</f>
        <v>603</v>
      </c>
      <c r="K95" s="6"/>
      <c r="L95" s="6"/>
      <c r="M95" s="6"/>
    </row>
    <row r="96" spans="1:13" ht="22.5" x14ac:dyDescent="0.2">
      <c r="A96" s="120" t="s">
        <v>271</v>
      </c>
      <c r="B96" s="117" t="s">
        <v>114</v>
      </c>
      <c r="C96" s="118"/>
      <c r="D96" s="119">
        <f>D97</f>
        <v>416</v>
      </c>
      <c r="E96" s="119">
        <f t="shared" ref="E96:F97" si="71">E97</f>
        <v>0</v>
      </c>
      <c r="F96" s="119">
        <f t="shared" si="71"/>
        <v>416</v>
      </c>
      <c r="G96" s="119">
        <f>G97</f>
        <v>416</v>
      </c>
      <c r="H96" s="119">
        <f t="shared" ref="H96:I97" si="72">H97</f>
        <v>0</v>
      </c>
      <c r="I96" s="119">
        <f t="shared" si="72"/>
        <v>416</v>
      </c>
      <c r="K96" s="6"/>
      <c r="L96" s="6"/>
      <c r="M96" s="6"/>
    </row>
    <row r="97" spans="1:13" x14ac:dyDescent="0.2">
      <c r="A97" s="99" t="s">
        <v>214</v>
      </c>
      <c r="B97" s="102" t="s">
        <v>194</v>
      </c>
      <c r="C97" s="103"/>
      <c r="D97" s="123">
        <f>D98</f>
        <v>416</v>
      </c>
      <c r="E97" s="123">
        <f t="shared" si="71"/>
        <v>0</v>
      </c>
      <c r="F97" s="123">
        <f t="shared" si="71"/>
        <v>416</v>
      </c>
      <c r="G97" s="123">
        <f>G98</f>
        <v>416</v>
      </c>
      <c r="H97" s="123">
        <f t="shared" si="72"/>
        <v>0</v>
      </c>
      <c r="I97" s="123">
        <f t="shared" si="72"/>
        <v>416</v>
      </c>
      <c r="K97" s="6"/>
      <c r="L97" s="6"/>
      <c r="M97" s="6"/>
    </row>
    <row r="98" spans="1:13" ht="33.75" x14ac:dyDescent="0.2">
      <c r="A98" s="44" t="s">
        <v>200</v>
      </c>
      <c r="B98" s="47" t="s">
        <v>195</v>
      </c>
      <c r="C98" s="48"/>
      <c r="D98" s="49">
        <f t="shared" ref="D98:I100" si="73">D99</f>
        <v>416</v>
      </c>
      <c r="E98" s="49">
        <f t="shared" si="73"/>
        <v>0</v>
      </c>
      <c r="F98" s="49">
        <f t="shared" si="73"/>
        <v>416</v>
      </c>
      <c r="G98" s="49">
        <f t="shared" si="73"/>
        <v>416</v>
      </c>
      <c r="H98" s="49">
        <f t="shared" si="73"/>
        <v>0</v>
      </c>
      <c r="I98" s="49">
        <f t="shared" si="73"/>
        <v>416</v>
      </c>
      <c r="K98" s="6"/>
      <c r="L98" s="6"/>
      <c r="M98" s="6"/>
    </row>
    <row r="99" spans="1:13" x14ac:dyDescent="0.2">
      <c r="A99" s="52" t="s">
        <v>155</v>
      </c>
      <c r="B99" s="47" t="s">
        <v>196</v>
      </c>
      <c r="C99" s="48"/>
      <c r="D99" s="49">
        <f>D100+D102</f>
        <v>416</v>
      </c>
      <c r="E99" s="49">
        <f t="shared" ref="E99:F99" si="74">E100+E102</f>
        <v>0</v>
      </c>
      <c r="F99" s="49">
        <f t="shared" si="74"/>
        <v>416</v>
      </c>
      <c r="G99" s="49">
        <f>G100+G102</f>
        <v>416</v>
      </c>
      <c r="H99" s="49">
        <f t="shared" ref="H99:I99" si="75">H100+H102</f>
        <v>0</v>
      </c>
      <c r="I99" s="49">
        <f t="shared" si="75"/>
        <v>416</v>
      </c>
      <c r="K99" s="6"/>
      <c r="L99" s="6"/>
      <c r="M99" s="6"/>
    </row>
    <row r="100" spans="1:13" ht="22.5" x14ac:dyDescent="0.2">
      <c r="A100" s="44" t="s">
        <v>71</v>
      </c>
      <c r="B100" s="47" t="s">
        <v>196</v>
      </c>
      <c r="C100" s="48" t="s">
        <v>43</v>
      </c>
      <c r="D100" s="49">
        <f t="shared" si="73"/>
        <v>400</v>
      </c>
      <c r="E100" s="49">
        <f t="shared" si="73"/>
        <v>0</v>
      </c>
      <c r="F100" s="49">
        <f t="shared" si="73"/>
        <v>400</v>
      </c>
      <c r="G100" s="49">
        <f t="shared" si="73"/>
        <v>400</v>
      </c>
      <c r="H100" s="49">
        <f t="shared" si="73"/>
        <v>0</v>
      </c>
      <c r="I100" s="49">
        <f t="shared" si="73"/>
        <v>400</v>
      </c>
      <c r="K100" s="6"/>
      <c r="L100" s="6"/>
      <c r="M100" s="6"/>
    </row>
    <row r="101" spans="1:13" ht="22.5" x14ac:dyDescent="0.2">
      <c r="A101" s="44" t="s">
        <v>44</v>
      </c>
      <c r="B101" s="47" t="s">
        <v>196</v>
      </c>
      <c r="C101" s="48" t="s">
        <v>45</v>
      </c>
      <c r="D101" s="86">
        <v>400</v>
      </c>
      <c r="E101" s="86">
        <v>0</v>
      </c>
      <c r="F101" s="86">
        <f>D101+E101</f>
        <v>400</v>
      </c>
      <c r="G101" s="86">
        <v>400</v>
      </c>
      <c r="H101" s="86">
        <v>0</v>
      </c>
      <c r="I101" s="86">
        <f>G101+H101</f>
        <v>400</v>
      </c>
      <c r="K101" s="6"/>
      <c r="L101" s="6"/>
      <c r="M101" s="6"/>
    </row>
    <row r="102" spans="1:13" x14ac:dyDescent="0.2">
      <c r="A102" s="44" t="s">
        <v>52</v>
      </c>
      <c r="B102" s="47" t="s">
        <v>196</v>
      </c>
      <c r="C102" s="48">
        <v>800</v>
      </c>
      <c r="D102" s="53">
        <f>D103</f>
        <v>16</v>
      </c>
      <c r="E102" s="53">
        <f t="shared" ref="E102:F102" si="76">E103</f>
        <v>0</v>
      </c>
      <c r="F102" s="53">
        <f t="shared" si="76"/>
        <v>16</v>
      </c>
      <c r="G102" s="53">
        <f>G103</f>
        <v>16</v>
      </c>
      <c r="H102" s="53">
        <f t="shared" ref="H102:I102" si="77">H103</f>
        <v>0</v>
      </c>
      <c r="I102" s="53">
        <f t="shared" si="77"/>
        <v>16</v>
      </c>
      <c r="K102" s="6"/>
      <c r="L102" s="6"/>
      <c r="M102" s="6"/>
    </row>
    <row r="103" spans="1:13" x14ac:dyDescent="0.2">
      <c r="A103" s="44" t="s">
        <v>54</v>
      </c>
      <c r="B103" s="47" t="s">
        <v>196</v>
      </c>
      <c r="C103" s="48" t="s">
        <v>55</v>
      </c>
      <c r="D103" s="53">
        <v>16</v>
      </c>
      <c r="E103" s="53">
        <v>0</v>
      </c>
      <c r="F103" s="53">
        <f>D103+E103</f>
        <v>16</v>
      </c>
      <c r="G103" s="53">
        <v>16</v>
      </c>
      <c r="H103" s="53">
        <v>0</v>
      </c>
      <c r="I103" s="53">
        <f>G103+H103</f>
        <v>16</v>
      </c>
      <c r="K103" s="6"/>
      <c r="L103" s="6"/>
      <c r="M103" s="6"/>
    </row>
    <row r="104" spans="1:13" ht="22.5" x14ac:dyDescent="0.2">
      <c r="A104" s="116" t="s">
        <v>277</v>
      </c>
      <c r="B104" s="117" t="s">
        <v>117</v>
      </c>
      <c r="C104" s="118" t="s">
        <v>42</v>
      </c>
      <c r="D104" s="119">
        <f>D105</f>
        <v>261.39999999999998</v>
      </c>
      <c r="E104" s="119">
        <f t="shared" ref="E104:F104" si="78">E105</f>
        <v>0</v>
      </c>
      <c r="F104" s="119">
        <f t="shared" si="78"/>
        <v>261.39999999999998</v>
      </c>
      <c r="G104" s="119">
        <f>G105</f>
        <v>1653</v>
      </c>
      <c r="H104" s="119">
        <f t="shared" ref="H104:I104" si="79">H105</f>
        <v>0</v>
      </c>
      <c r="I104" s="119">
        <f t="shared" si="79"/>
        <v>1653</v>
      </c>
      <c r="K104" s="6"/>
      <c r="L104" s="6"/>
      <c r="M104" s="6"/>
    </row>
    <row r="105" spans="1:13" x14ac:dyDescent="0.2">
      <c r="A105" s="52" t="s">
        <v>214</v>
      </c>
      <c r="B105" s="102" t="s">
        <v>170</v>
      </c>
      <c r="C105" s="103"/>
      <c r="D105" s="123">
        <f>D106+D110+D114</f>
        <v>261.39999999999998</v>
      </c>
      <c r="E105" s="123">
        <f t="shared" ref="E105:F105" si="80">E106+E110+E114</f>
        <v>0</v>
      </c>
      <c r="F105" s="123">
        <f t="shared" si="80"/>
        <v>261.39999999999998</v>
      </c>
      <c r="G105" s="123">
        <f>G106+G110+G114</f>
        <v>1653</v>
      </c>
      <c r="H105" s="123">
        <f t="shared" ref="H105:I105" si="81">H106+H110+H114</f>
        <v>0</v>
      </c>
      <c r="I105" s="123">
        <f t="shared" si="81"/>
        <v>1653</v>
      </c>
      <c r="K105" s="6"/>
      <c r="L105" s="6"/>
      <c r="M105" s="6"/>
    </row>
    <row r="106" spans="1:13" ht="22.5" x14ac:dyDescent="0.2">
      <c r="A106" s="52" t="s">
        <v>245</v>
      </c>
      <c r="B106" s="47" t="s">
        <v>171</v>
      </c>
      <c r="C106" s="48"/>
      <c r="D106" s="49">
        <f>D107</f>
        <v>40</v>
      </c>
      <c r="E106" s="49">
        <f t="shared" ref="E106:F107" si="82">E107</f>
        <v>0</v>
      </c>
      <c r="F106" s="49">
        <f t="shared" si="82"/>
        <v>40</v>
      </c>
      <c r="G106" s="49">
        <f>G107</f>
        <v>775</v>
      </c>
      <c r="H106" s="49">
        <f t="shared" ref="H106:I107" si="83">H107</f>
        <v>0</v>
      </c>
      <c r="I106" s="49">
        <f t="shared" si="83"/>
        <v>775</v>
      </c>
      <c r="K106" s="6"/>
      <c r="L106" s="6"/>
      <c r="M106" s="6"/>
    </row>
    <row r="107" spans="1:13" x14ac:dyDescent="0.2">
      <c r="A107" s="52" t="s">
        <v>155</v>
      </c>
      <c r="B107" s="47" t="s">
        <v>172</v>
      </c>
      <c r="C107" s="48"/>
      <c r="D107" s="49">
        <f>D108</f>
        <v>40</v>
      </c>
      <c r="E107" s="49">
        <f t="shared" si="82"/>
        <v>0</v>
      </c>
      <c r="F107" s="49">
        <f t="shared" si="82"/>
        <v>40</v>
      </c>
      <c r="G107" s="49">
        <f>G108</f>
        <v>775</v>
      </c>
      <c r="H107" s="49">
        <f t="shared" si="83"/>
        <v>0</v>
      </c>
      <c r="I107" s="49">
        <f t="shared" si="83"/>
        <v>775</v>
      </c>
      <c r="K107" s="6"/>
      <c r="L107" s="6"/>
      <c r="M107" s="6"/>
    </row>
    <row r="108" spans="1:13" ht="22.5" x14ac:dyDescent="0.2">
      <c r="A108" s="44" t="s">
        <v>71</v>
      </c>
      <c r="B108" s="47" t="s">
        <v>172</v>
      </c>
      <c r="C108" s="48">
        <v>200</v>
      </c>
      <c r="D108" s="49">
        <f t="shared" ref="D108:I108" si="84">D109</f>
        <v>40</v>
      </c>
      <c r="E108" s="49">
        <f t="shared" si="84"/>
        <v>0</v>
      </c>
      <c r="F108" s="49">
        <f t="shared" si="84"/>
        <v>40</v>
      </c>
      <c r="G108" s="49">
        <f t="shared" si="84"/>
        <v>775</v>
      </c>
      <c r="H108" s="49">
        <f t="shared" si="84"/>
        <v>0</v>
      </c>
      <c r="I108" s="49">
        <f t="shared" si="84"/>
        <v>775</v>
      </c>
      <c r="K108" s="6"/>
      <c r="L108" s="6"/>
      <c r="M108" s="6"/>
    </row>
    <row r="109" spans="1:13" ht="22.5" x14ac:dyDescent="0.2">
      <c r="A109" s="44" t="s">
        <v>44</v>
      </c>
      <c r="B109" s="47" t="s">
        <v>172</v>
      </c>
      <c r="C109" s="48">
        <v>240</v>
      </c>
      <c r="D109" s="49">
        <v>40</v>
      </c>
      <c r="E109" s="49">
        <v>0</v>
      </c>
      <c r="F109" s="49">
        <f>D109+E109</f>
        <v>40</v>
      </c>
      <c r="G109" s="49">
        <v>775</v>
      </c>
      <c r="H109" s="49">
        <v>0</v>
      </c>
      <c r="I109" s="49">
        <f>G109+H109</f>
        <v>775</v>
      </c>
      <c r="K109" s="6"/>
      <c r="L109" s="6"/>
      <c r="M109" s="6"/>
    </row>
    <row r="110" spans="1:13" ht="22.5" x14ac:dyDescent="0.2">
      <c r="A110" s="44" t="s">
        <v>246</v>
      </c>
      <c r="B110" s="47" t="s">
        <v>173</v>
      </c>
      <c r="C110" s="48"/>
      <c r="D110" s="49">
        <f t="shared" ref="D110:I112" si="85">D111</f>
        <v>121</v>
      </c>
      <c r="E110" s="49">
        <f t="shared" si="85"/>
        <v>0</v>
      </c>
      <c r="F110" s="49">
        <f t="shared" si="85"/>
        <v>121</v>
      </c>
      <c r="G110" s="49">
        <f t="shared" si="85"/>
        <v>508</v>
      </c>
      <c r="H110" s="49">
        <f t="shared" si="85"/>
        <v>0</v>
      </c>
      <c r="I110" s="49">
        <f t="shared" si="85"/>
        <v>508</v>
      </c>
      <c r="K110" s="6"/>
      <c r="L110" s="6"/>
      <c r="M110" s="6"/>
    </row>
    <row r="111" spans="1:13" x14ac:dyDescent="0.2">
      <c r="A111" s="52" t="s">
        <v>155</v>
      </c>
      <c r="B111" s="47" t="s">
        <v>174</v>
      </c>
      <c r="C111" s="48"/>
      <c r="D111" s="49">
        <f t="shared" si="85"/>
        <v>121</v>
      </c>
      <c r="E111" s="49">
        <f t="shared" si="85"/>
        <v>0</v>
      </c>
      <c r="F111" s="49">
        <f t="shared" si="85"/>
        <v>121</v>
      </c>
      <c r="G111" s="49">
        <f t="shared" si="85"/>
        <v>508</v>
      </c>
      <c r="H111" s="49">
        <f t="shared" si="85"/>
        <v>0</v>
      </c>
      <c r="I111" s="49">
        <f t="shared" si="85"/>
        <v>508</v>
      </c>
      <c r="K111" s="6"/>
      <c r="L111" s="6"/>
      <c r="M111" s="6"/>
    </row>
    <row r="112" spans="1:13" ht="22.5" x14ac:dyDescent="0.2">
      <c r="A112" s="44" t="s">
        <v>71</v>
      </c>
      <c r="B112" s="47" t="s">
        <v>174</v>
      </c>
      <c r="C112" s="48" t="s">
        <v>43</v>
      </c>
      <c r="D112" s="49">
        <f t="shared" si="85"/>
        <v>121</v>
      </c>
      <c r="E112" s="49">
        <f t="shared" si="85"/>
        <v>0</v>
      </c>
      <c r="F112" s="49">
        <f t="shared" si="85"/>
        <v>121</v>
      </c>
      <c r="G112" s="49">
        <f t="shared" si="85"/>
        <v>508</v>
      </c>
      <c r="H112" s="49">
        <f t="shared" si="85"/>
        <v>0</v>
      </c>
      <c r="I112" s="49">
        <f t="shared" si="85"/>
        <v>508</v>
      </c>
      <c r="K112" s="6"/>
      <c r="L112" s="6"/>
      <c r="M112" s="6"/>
    </row>
    <row r="113" spans="1:13" ht="22.5" x14ac:dyDescent="0.2">
      <c r="A113" s="44" t="s">
        <v>44</v>
      </c>
      <c r="B113" s="47" t="s">
        <v>174</v>
      </c>
      <c r="C113" s="48" t="s">
        <v>45</v>
      </c>
      <c r="D113" s="49">
        <f>300-179</f>
        <v>121</v>
      </c>
      <c r="E113" s="49">
        <v>0</v>
      </c>
      <c r="F113" s="49">
        <f>D113+E113</f>
        <v>121</v>
      </c>
      <c r="G113" s="49">
        <f>800-292</f>
        <v>508</v>
      </c>
      <c r="H113" s="49">
        <v>0</v>
      </c>
      <c r="I113" s="49">
        <f>G113+H113</f>
        <v>508</v>
      </c>
      <c r="K113" s="6"/>
      <c r="L113" s="6"/>
      <c r="M113" s="6"/>
    </row>
    <row r="114" spans="1:13" ht="33.75" x14ac:dyDescent="0.2">
      <c r="A114" s="44" t="s">
        <v>247</v>
      </c>
      <c r="B114" s="47" t="s">
        <v>233</v>
      </c>
      <c r="C114" s="48"/>
      <c r="D114" s="49">
        <f t="shared" ref="D114:I116" si="86">D115</f>
        <v>100.4</v>
      </c>
      <c r="E114" s="49">
        <f t="shared" si="86"/>
        <v>0</v>
      </c>
      <c r="F114" s="49">
        <f t="shared" si="86"/>
        <v>100.4</v>
      </c>
      <c r="G114" s="49">
        <f t="shared" si="86"/>
        <v>370</v>
      </c>
      <c r="H114" s="49">
        <f t="shared" si="86"/>
        <v>0</v>
      </c>
      <c r="I114" s="49">
        <f t="shared" si="86"/>
        <v>370</v>
      </c>
      <c r="K114" s="6"/>
      <c r="L114" s="6"/>
      <c r="M114" s="6"/>
    </row>
    <row r="115" spans="1:13" x14ac:dyDescent="0.2">
      <c r="A115" s="52" t="s">
        <v>155</v>
      </c>
      <c r="B115" s="47" t="s">
        <v>234</v>
      </c>
      <c r="C115" s="48"/>
      <c r="D115" s="49">
        <f t="shared" si="86"/>
        <v>100.4</v>
      </c>
      <c r="E115" s="49">
        <f t="shared" si="86"/>
        <v>0</v>
      </c>
      <c r="F115" s="49">
        <f t="shared" si="86"/>
        <v>100.4</v>
      </c>
      <c r="G115" s="49">
        <f t="shared" si="86"/>
        <v>370</v>
      </c>
      <c r="H115" s="49">
        <f t="shared" si="86"/>
        <v>0</v>
      </c>
      <c r="I115" s="49">
        <f t="shared" si="86"/>
        <v>370</v>
      </c>
      <c r="K115" s="6"/>
      <c r="L115" s="6"/>
      <c r="M115" s="6"/>
    </row>
    <row r="116" spans="1:13" ht="22.5" x14ac:dyDescent="0.2">
      <c r="A116" s="44" t="s">
        <v>71</v>
      </c>
      <c r="B116" s="47" t="s">
        <v>234</v>
      </c>
      <c r="C116" s="48" t="s">
        <v>43</v>
      </c>
      <c r="D116" s="49">
        <f t="shared" si="86"/>
        <v>100.4</v>
      </c>
      <c r="E116" s="49">
        <f t="shared" si="86"/>
        <v>0</v>
      </c>
      <c r="F116" s="49">
        <f t="shared" si="86"/>
        <v>100.4</v>
      </c>
      <c r="G116" s="49">
        <f t="shared" si="86"/>
        <v>370</v>
      </c>
      <c r="H116" s="49">
        <f t="shared" si="86"/>
        <v>0</v>
      </c>
      <c r="I116" s="49">
        <f t="shared" si="86"/>
        <v>370</v>
      </c>
      <c r="K116" s="6"/>
      <c r="L116" s="6"/>
      <c r="M116" s="6"/>
    </row>
    <row r="117" spans="1:13" ht="22.5" x14ac:dyDescent="0.2">
      <c r="A117" s="44" t="s">
        <v>44</v>
      </c>
      <c r="B117" s="47" t="s">
        <v>234</v>
      </c>
      <c r="C117" s="48" t="s">
        <v>45</v>
      </c>
      <c r="D117" s="49">
        <v>100.4</v>
      </c>
      <c r="E117" s="49">
        <v>0</v>
      </c>
      <c r="F117" s="49">
        <f>D117+E117</f>
        <v>100.4</v>
      </c>
      <c r="G117" s="49">
        <v>370</v>
      </c>
      <c r="H117" s="49">
        <v>0</v>
      </c>
      <c r="I117" s="49">
        <f>G117+H117</f>
        <v>370</v>
      </c>
      <c r="K117" s="6"/>
      <c r="L117" s="6"/>
      <c r="M117" s="6"/>
    </row>
    <row r="118" spans="1:13" ht="22.5" x14ac:dyDescent="0.2">
      <c r="A118" s="120" t="s">
        <v>280</v>
      </c>
      <c r="B118" s="117" t="s">
        <v>147</v>
      </c>
      <c r="C118" s="118"/>
      <c r="D118" s="119">
        <f t="shared" ref="D118:I118" si="87">D119</f>
        <v>330</v>
      </c>
      <c r="E118" s="119">
        <f t="shared" si="87"/>
        <v>0</v>
      </c>
      <c r="F118" s="119">
        <f t="shared" si="87"/>
        <v>330</v>
      </c>
      <c r="G118" s="119">
        <f t="shared" si="87"/>
        <v>310</v>
      </c>
      <c r="H118" s="119">
        <f t="shared" si="87"/>
        <v>0</v>
      </c>
      <c r="I118" s="119">
        <f t="shared" si="87"/>
        <v>310</v>
      </c>
      <c r="K118" s="6"/>
      <c r="L118" s="6"/>
      <c r="M118" s="6"/>
    </row>
    <row r="119" spans="1:13" x14ac:dyDescent="0.2">
      <c r="A119" s="99" t="s">
        <v>214</v>
      </c>
      <c r="B119" s="47" t="s">
        <v>201</v>
      </c>
      <c r="C119" s="48"/>
      <c r="D119" s="86">
        <f>D120+D127</f>
        <v>330</v>
      </c>
      <c r="E119" s="86">
        <f t="shared" ref="E119:F119" si="88">E120+E127</f>
        <v>0</v>
      </c>
      <c r="F119" s="86">
        <f t="shared" si="88"/>
        <v>330</v>
      </c>
      <c r="G119" s="86">
        <f>G120+G127</f>
        <v>310</v>
      </c>
      <c r="H119" s="86">
        <f t="shared" ref="H119:I119" si="89">H120+H127</f>
        <v>0</v>
      </c>
      <c r="I119" s="86">
        <f t="shared" si="89"/>
        <v>310</v>
      </c>
      <c r="K119" s="6"/>
      <c r="L119" s="6"/>
      <c r="M119" s="6"/>
    </row>
    <row r="120" spans="1:13" ht="33.75" x14ac:dyDescent="0.2">
      <c r="A120" s="44" t="s">
        <v>222</v>
      </c>
      <c r="B120" s="47" t="s">
        <v>219</v>
      </c>
      <c r="C120" s="48"/>
      <c r="D120" s="86">
        <f>D121+D124</f>
        <v>300</v>
      </c>
      <c r="E120" s="86">
        <f t="shared" ref="E120:F120" si="90">E121+E124</f>
        <v>0</v>
      </c>
      <c r="F120" s="86">
        <f t="shared" si="90"/>
        <v>300</v>
      </c>
      <c r="G120" s="86">
        <f>G121+G124</f>
        <v>300</v>
      </c>
      <c r="H120" s="86">
        <f t="shared" ref="H120:I120" si="91">H121+H124</f>
        <v>0</v>
      </c>
      <c r="I120" s="86">
        <f t="shared" si="91"/>
        <v>300</v>
      </c>
      <c r="K120" s="6"/>
      <c r="L120" s="6"/>
      <c r="M120" s="6"/>
    </row>
    <row r="121" spans="1:13" ht="22.5" x14ac:dyDescent="0.2">
      <c r="A121" s="44" t="s">
        <v>146</v>
      </c>
      <c r="B121" s="47" t="s">
        <v>220</v>
      </c>
      <c r="C121" s="48"/>
      <c r="D121" s="86">
        <f>D122</f>
        <v>150</v>
      </c>
      <c r="E121" s="86">
        <f t="shared" ref="E121:F122" si="92">E122</f>
        <v>0</v>
      </c>
      <c r="F121" s="86">
        <f t="shared" si="92"/>
        <v>150</v>
      </c>
      <c r="G121" s="86">
        <f>G122</f>
        <v>150</v>
      </c>
      <c r="H121" s="86">
        <f t="shared" ref="H121:I122" si="93">H122</f>
        <v>0</v>
      </c>
      <c r="I121" s="86">
        <f t="shared" si="93"/>
        <v>150</v>
      </c>
      <c r="K121" s="6"/>
      <c r="L121" s="6"/>
      <c r="M121" s="6"/>
    </row>
    <row r="122" spans="1:13" ht="45" x14ac:dyDescent="0.2">
      <c r="A122" s="44" t="s">
        <v>46</v>
      </c>
      <c r="B122" s="47" t="s">
        <v>220</v>
      </c>
      <c r="C122" s="48">
        <v>100</v>
      </c>
      <c r="D122" s="86">
        <f>D123</f>
        <v>150</v>
      </c>
      <c r="E122" s="86">
        <f t="shared" si="92"/>
        <v>0</v>
      </c>
      <c r="F122" s="86">
        <f t="shared" si="92"/>
        <v>150</v>
      </c>
      <c r="G122" s="86">
        <f>G123</f>
        <v>150</v>
      </c>
      <c r="H122" s="86">
        <f t="shared" si="93"/>
        <v>0</v>
      </c>
      <c r="I122" s="86">
        <f t="shared" si="93"/>
        <v>150</v>
      </c>
      <c r="K122" s="6"/>
      <c r="L122" s="6"/>
      <c r="M122" s="6"/>
    </row>
    <row r="123" spans="1:13" x14ac:dyDescent="0.2">
      <c r="A123" s="44" t="s">
        <v>48</v>
      </c>
      <c r="B123" s="47" t="s">
        <v>220</v>
      </c>
      <c r="C123" s="48">
        <v>110</v>
      </c>
      <c r="D123" s="86">
        <v>150</v>
      </c>
      <c r="E123" s="86">
        <v>0</v>
      </c>
      <c r="F123" s="86">
        <f>D123+E123</f>
        <v>150</v>
      </c>
      <c r="G123" s="86">
        <v>150</v>
      </c>
      <c r="H123" s="86">
        <v>0</v>
      </c>
      <c r="I123" s="86">
        <f>G123+H123</f>
        <v>150</v>
      </c>
      <c r="K123" s="6"/>
      <c r="L123" s="6"/>
      <c r="M123" s="6"/>
    </row>
    <row r="124" spans="1:13" ht="33.75" x14ac:dyDescent="0.2">
      <c r="A124" s="44" t="s">
        <v>291</v>
      </c>
      <c r="B124" s="47" t="s">
        <v>221</v>
      </c>
      <c r="C124" s="48"/>
      <c r="D124" s="86">
        <f>D125</f>
        <v>150</v>
      </c>
      <c r="E124" s="86">
        <f t="shared" ref="E124:F125" si="94">E125</f>
        <v>0</v>
      </c>
      <c r="F124" s="86">
        <f t="shared" si="94"/>
        <v>150</v>
      </c>
      <c r="G124" s="86">
        <f>G125</f>
        <v>150</v>
      </c>
      <c r="H124" s="86">
        <f t="shared" ref="H124:I125" si="95">H125</f>
        <v>0</v>
      </c>
      <c r="I124" s="86">
        <f t="shared" si="95"/>
        <v>150</v>
      </c>
      <c r="K124" s="6"/>
      <c r="L124" s="6"/>
      <c r="M124" s="6"/>
    </row>
    <row r="125" spans="1:13" ht="45" x14ac:dyDescent="0.2">
      <c r="A125" s="44" t="s">
        <v>46</v>
      </c>
      <c r="B125" s="47" t="s">
        <v>221</v>
      </c>
      <c r="C125" s="48">
        <v>100</v>
      </c>
      <c r="D125" s="86">
        <f>D126</f>
        <v>150</v>
      </c>
      <c r="E125" s="86">
        <f t="shared" si="94"/>
        <v>0</v>
      </c>
      <c r="F125" s="86">
        <f t="shared" si="94"/>
        <v>150</v>
      </c>
      <c r="G125" s="86">
        <f>G126</f>
        <v>150</v>
      </c>
      <c r="H125" s="86">
        <f t="shared" si="95"/>
        <v>0</v>
      </c>
      <c r="I125" s="86">
        <f t="shared" si="95"/>
        <v>150</v>
      </c>
      <c r="K125" s="6"/>
      <c r="L125" s="6"/>
      <c r="M125" s="6"/>
    </row>
    <row r="126" spans="1:13" x14ac:dyDescent="0.2">
      <c r="A126" s="44" t="s">
        <v>48</v>
      </c>
      <c r="B126" s="47" t="s">
        <v>221</v>
      </c>
      <c r="C126" s="48">
        <v>110</v>
      </c>
      <c r="D126" s="86">
        <v>150</v>
      </c>
      <c r="E126" s="86">
        <v>0</v>
      </c>
      <c r="F126" s="86">
        <f>D126+E126</f>
        <v>150</v>
      </c>
      <c r="G126" s="86">
        <v>150</v>
      </c>
      <c r="H126" s="86">
        <v>0</v>
      </c>
      <c r="I126" s="86">
        <f>G126+H126</f>
        <v>150</v>
      </c>
      <c r="K126" s="6"/>
      <c r="L126" s="6"/>
      <c r="M126" s="6"/>
    </row>
    <row r="127" spans="1:13" ht="22.5" x14ac:dyDescent="0.2">
      <c r="A127" s="44" t="s">
        <v>204</v>
      </c>
      <c r="B127" s="47" t="s">
        <v>202</v>
      </c>
      <c r="C127" s="48"/>
      <c r="D127" s="53">
        <f t="shared" ref="D127:I129" si="96">D128</f>
        <v>30</v>
      </c>
      <c r="E127" s="53">
        <f t="shared" si="96"/>
        <v>0</v>
      </c>
      <c r="F127" s="53">
        <f t="shared" si="96"/>
        <v>30</v>
      </c>
      <c r="G127" s="53">
        <f t="shared" si="96"/>
        <v>10</v>
      </c>
      <c r="H127" s="53">
        <f t="shared" si="96"/>
        <v>0</v>
      </c>
      <c r="I127" s="53">
        <f t="shared" si="96"/>
        <v>10</v>
      </c>
      <c r="K127" s="6"/>
      <c r="L127" s="6"/>
      <c r="M127" s="6"/>
    </row>
    <row r="128" spans="1:13" x14ac:dyDescent="0.2">
      <c r="A128" s="52" t="s">
        <v>155</v>
      </c>
      <c r="B128" s="47" t="s">
        <v>203</v>
      </c>
      <c r="C128" s="48"/>
      <c r="D128" s="53">
        <f t="shared" si="96"/>
        <v>30</v>
      </c>
      <c r="E128" s="53">
        <f t="shared" si="96"/>
        <v>0</v>
      </c>
      <c r="F128" s="53">
        <f t="shared" si="96"/>
        <v>30</v>
      </c>
      <c r="G128" s="53">
        <f t="shared" si="96"/>
        <v>10</v>
      </c>
      <c r="H128" s="53">
        <f t="shared" si="96"/>
        <v>0</v>
      </c>
      <c r="I128" s="53">
        <f t="shared" si="96"/>
        <v>10</v>
      </c>
      <c r="K128" s="6"/>
      <c r="L128" s="6"/>
      <c r="M128" s="6"/>
    </row>
    <row r="129" spans="1:13" ht="22.5" x14ac:dyDescent="0.2">
      <c r="A129" s="44" t="s">
        <v>71</v>
      </c>
      <c r="B129" s="47" t="s">
        <v>203</v>
      </c>
      <c r="C129" s="48">
        <v>200</v>
      </c>
      <c r="D129" s="53">
        <f t="shared" si="96"/>
        <v>30</v>
      </c>
      <c r="E129" s="53">
        <f t="shared" si="96"/>
        <v>0</v>
      </c>
      <c r="F129" s="53">
        <f t="shared" si="96"/>
        <v>30</v>
      </c>
      <c r="G129" s="53">
        <f t="shared" si="96"/>
        <v>10</v>
      </c>
      <c r="H129" s="53">
        <f t="shared" si="96"/>
        <v>0</v>
      </c>
      <c r="I129" s="53">
        <f t="shared" si="96"/>
        <v>10</v>
      </c>
      <c r="K129" s="6"/>
      <c r="L129" s="6"/>
      <c r="M129" s="6"/>
    </row>
    <row r="130" spans="1:13" ht="22.5" x14ac:dyDescent="0.2">
      <c r="A130" s="44" t="s">
        <v>44</v>
      </c>
      <c r="B130" s="47" t="s">
        <v>203</v>
      </c>
      <c r="C130" s="48">
        <v>240</v>
      </c>
      <c r="D130" s="53">
        <v>30</v>
      </c>
      <c r="E130" s="53">
        <v>0</v>
      </c>
      <c r="F130" s="53">
        <f>D130+E130</f>
        <v>30</v>
      </c>
      <c r="G130" s="53">
        <v>10</v>
      </c>
      <c r="H130" s="53">
        <v>0</v>
      </c>
      <c r="I130" s="53">
        <f>G130+H130</f>
        <v>10</v>
      </c>
      <c r="K130" s="6"/>
      <c r="L130" s="6"/>
      <c r="M130" s="6"/>
    </row>
    <row r="131" spans="1:13" ht="33.75" x14ac:dyDescent="0.2">
      <c r="A131" s="120" t="s">
        <v>272</v>
      </c>
      <c r="B131" s="117" t="s">
        <v>115</v>
      </c>
      <c r="C131" s="118"/>
      <c r="D131" s="149">
        <f t="shared" ref="D131:I135" si="97">D132</f>
        <v>51</v>
      </c>
      <c r="E131" s="149">
        <f t="shared" si="97"/>
        <v>0</v>
      </c>
      <c r="F131" s="149">
        <f t="shared" si="97"/>
        <v>50</v>
      </c>
      <c r="G131" s="149">
        <f t="shared" si="97"/>
        <v>51</v>
      </c>
      <c r="H131" s="149">
        <f t="shared" si="97"/>
        <v>0</v>
      </c>
      <c r="I131" s="149">
        <f t="shared" si="97"/>
        <v>51</v>
      </c>
      <c r="K131" s="6"/>
      <c r="L131" s="6"/>
      <c r="M131" s="6"/>
    </row>
    <row r="132" spans="1:13" x14ac:dyDescent="0.2">
      <c r="A132" s="99" t="s">
        <v>214</v>
      </c>
      <c r="B132" s="47" t="s">
        <v>205</v>
      </c>
      <c r="C132" s="48"/>
      <c r="D132" s="49">
        <f>D133+D140+D144+D148</f>
        <v>51</v>
      </c>
      <c r="E132" s="49">
        <f t="shared" ref="E132:F132" si="98">E133+E140+E144+E148</f>
        <v>0</v>
      </c>
      <c r="F132" s="49">
        <f t="shared" si="98"/>
        <v>50</v>
      </c>
      <c r="G132" s="49">
        <f>G133+G140+G144+G148</f>
        <v>51</v>
      </c>
      <c r="H132" s="49">
        <f t="shared" ref="H132:I132" si="99">H133+H140+H144+H148</f>
        <v>0</v>
      </c>
      <c r="I132" s="49">
        <f t="shared" si="99"/>
        <v>51</v>
      </c>
      <c r="K132" s="6"/>
      <c r="L132" s="6"/>
      <c r="M132" s="6"/>
    </row>
    <row r="133" spans="1:13" ht="22.5" x14ac:dyDescent="0.2">
      <c r="A133" s="44" t="s">
        <v>215</v>
      </c>
      <c r="B133" s="47" t="s">
        <v>216</v>
      </c>
      <c r="C133" s="48"/>
      <c r="D133" s="49">
        <f>D134+D137</f>
        <v>31</v>
      </c>
      <c r="E133" s="49">
        <f t="shared" ref="E133" si="100">E134+E137</f>
        <v>0</v>
      </c>
      <c r="F133" s="49">
        <f>F134+F137</f>
        <v>31</v>
      </c>
      <c r="G133" s="49">
        <f>G134+G137</f>
        <v>31</v>
      </c>
      <c r="H133" s="49">
        <f t="shared" ref="H133:I133" si="101">H134+H137</f>
        <v>0</v>
      </c>
      <c r="I133" s="49">
        <f t="shared" si="101"/>
        <v>31</v>
      </c>
      <c r="K133" s="6"/>
      <c r="L133" s="6"/>
      <c r="M133" s="6"/>
    </row>
    <row r="134" spans="1:13" ht="22.5" x14ac:dyDescent="0.2">
      <c r="A134" s="44" t="s">
        <v>108</v>
      </c>
      <c r="B134" s="47" t="s">
        <v>217</v>
      </c>
      <c r="C134" s="48"/>
      <c r="D134" s="49">
        <f t="shared" si="97"/>
        <v>24.8</v>
      </c>
      <c r="E134" s="49">
        <f t="shared" si="97"/>
        <v>0</v>
      </c>
      <c r="F134" s="49">
        <f t="shared" si="97"/>
        <v>24.8</v>
      </c>
      <c r="G134" s="49">
        <f t="shared" si="97"/>
        <v>24.8</v>
      </c>
      <c r="H134" s="49">
        <f t="shared" si="97"/>
        <v>0</v>
      </c>
      <c r="I134" s="49">
        <f t="shared" si="97"/>
        <v>24.8</v>
      </c>
      <c r="K134" s="6"/>
      <c r="L134" s="6"/>
      <c r="M134" s="6"/>
    </row>
    <row r="135" spans="1:13" ht="45" x14ac:dyDescent="0.2">
      <c r="A135" s="44" t="s">
        <v>46</v>
      </c>
      <c r="B135" s="47" t="s">
        <v>217</v>
      </c>
      <c r="C135" s="48">
        <v>100</v>
      </c>
      <c r="D135" s="49">
        <f t="shared" si="97"/>
        <v>24.8</v>
      </c>
      <c r="E135" s="49">
        <f t="shared" si="97"/>
        <v>0</v>
      </c>
      <c r="F135" s="49">
        <f t="shared" si="97"/>
        <v>24.8</v>
      </c>
      <c r="G135" s="49">
        <f t="shared" si="97"/>
        <v>24.8</v>
      </c>
      <c r="H135" s="49">
        <f t="shared" si="97"/>
        <v>0</v>
      </c>
      <c r="I135" s="49">
        <f t="shared" si="97"/>
        <v>24.8</v>
      </c>
      <c r="K135" s="6"/>
      <c r="L135" s="6"/>
      <c r="M135" s="6"/>
    </row>
    <row r="136" spans="1:13" ht="22.5" x14ac:dyDescent="0.2">
      <c r="A136" s="44" t="s">
        <v>50</v>
      </c>
      <c r="B136" s="47" t="s">
        <v>217</v>
      </c>
      <c r="C136" s="48">
        <v>120</v>
      </c>
      <c r="D136" s="49">
        <v>24.8</v>
      </c>
      <c r="E136" s="49">
        <v>0</v>
      </c>
      <c r="F136" s="49">
        <f>D136+E136</f>
        <v>24.8</v>
      </c>
      <c r="G136" s="49">
        <v>24.8</v>
      </c>
      <c r="H136" s="49">
        <v>0</v>
      </c>
      <c r="I136" s="49">
        <f>G136+H136</f>
        <v>24.8</v>
      </c>
      <c r="K136" s="6"/>
      <c r="L136" s="6"/>
      <c r="M136" s="6"/>
    </row>
    <row r="137" spans="1:13" ht="22.5" x14ac:dyDescent="0.2">
      <c r="A137" s="44" t="s">
        <v>290</v>
      </c>
      <c r="B137" s="47" t="s">
        <v>218</v>
      </c>
      <c r="C137" s="48"/>
      <c r="D137" s="53">
        <f>D138</f>
        <v>6.2</v>
      </c>
      <c r="E137" s="53">
        <f t="shared" ref="E137:F138" si="102">E138</f>
        <v>0</v>
      </c>
      <c r="F137" s="53">
        <f t="shared" si="102"/>
        <v>6.2</v>
      </c>
      <c r="G137" s="53">
        <f t="shared" ref="G137:I138" si="103">G138</f>
        <v>6.2</v>
      </c>
      <c r="H137" s="53">
        <f t="shared" si="103"/>
        <v>0</v>
      </c>
      <c r="I137" s="53">
        <f t="shared" si="103"/>
        <v>6.2</v>
      </c>
      <c r="K137" s="6"/>
      <c r="L137" s="6"/>
      <c r="M137" s="6"/>
    </row>
    <row r="138" spans="1:13" ht="45" x14ac:dyDescent="0.2">
      <c r="A138" s="44" t="s">
        <v>46</v>
      </c>
      <c r="B138" s="47" t="s">
        <v>218</v>
      </c>
      <c r="C138" s="48">
        <v>100</v>
      </c>
      <c r="D138" s="53">
        <f>D139</f>
        <v>6.2</v>
      </c>
      <c r="E138" s="53">
        <f t="shared" si="102"/>
        <v>0</v>
      </c>
      <c r="F138" s="53">
        <f t="shared" si="102"/>
        <v>6.2</v>
      </c>
      <c r="G138" s="53">
        <f t="shared" si="103"/>
        <v>6.2</v>
      </c>
      <c r="H138" s="53">
        <f t="shared" si="103"/>
        <v>0</v>
      </c>
      <c r="I138" s="53">
        <f t="shared" si="103"/>
        <v>6.2</v>
      </c>
      <c r="K138" s="6"/>
      <c r="L138" s="6"/>
      <c r="M138" s="6"/>
    </row>
    <row r="139" spans="1:13" ht="22.5" x14ac:dyDescent="0.2">
      <c r="A139" s="44" t="s">
        <v>50</v>
      </c>
      <c r="B139" s="47" t="s">
        <v>218</v>
      </c>
      <c r="C139" s="48">
        <v>120</v>
      </c>
      <c r="D139" s="49">
        <v>6.2</v>
      </c>
      <c r="E139" s="49">
        <v>0</v>
      </c>
      <c r="F139" s="49">
        <f>D139+E139</f>
        <v>6.2</v>
      </c>
      <c r="G139" s="49">
        <v>6.2</v>
      </c>
      <c r="H139" s="49">
        <v>0</v>
      </c>
      <c r="I139" s="49">
        <f>G139+H139</f>
        <v>6.2</v>
      </c>
      <c r="K139" s="6"/>
      <c r="L139" s="6"/>
      <c r="M139" s="6"/>
    </row>
    <row r="140" spans="1:13" ht="22.5" x14ac:dyDescent="0.2">
      <c r="A140" s="44" t="s">
        <v>241</v>
      </c>
      <c r="B140" s="47" t="s">
        <v>239</v>
      </c>
      <c r="C140" s="48"/>
      <c r="D140" s="53">
        <f t="shared" ref="D140:I142" si="104">D141</f>
        <v>1</v>
      </c>
      <c r="E140" s="53">
        <f t="shared" si="104"/>
        <v>0</v>
      </c>
      <c r="F140" s="53">
        <f t="shared" si="104"/>
        <v>0</v>
      </c>
      <c r="G140" s="53">
        <f t="shared" si="104"/>
        <v>1</v>
      </c>
      <c r="H140" s="53">
        <f t="shared" si="104"/>
        <v>0</v>
      </c>
      <c r="I140" s="53">
        <f t="shared" si="104"/>
        <v>1</v>
      </c>
      <c r="K140" s="6"/>
      <c r="L140" s="6"/>
      <c r="M140" s="6"/>
    </row>
    <row r="141" spans="1:13" x14ac:dyDescent="0.2">
      <c r="A141" s="52" t="s">
        <v>155</v>
      </c>
      <c r="B141" s="47" t="s">
        <v>240</v>
      </c>
      <c r="C141" s="48"/>
      <c r="D141" s="53">
        <f t="shared" si="104"/>
        <v>1</v>
      </c>
      <c r="E141" s="53">
        <f t="shared" si="104"/>
        <v>0</v>
      </c>
      <c r="F141" s="53">
        <f t="shared" si="104"/>
        <v>0</v>
      </c>
      <c r="G141" s="53">
        <f t="shared" si="104"/>
        <v>1</v>
      </c>
      <c r="H141" s="53">
        <f t="shared" si="104"/>
        <v>0</v>
      </c>
      <c r="I141" s="53">
        <f t="shared" si="104"/>
        <v>1</v>
      </c>
      <c r="K141" s="6"/>
      <c r="L141" s="6"/>
      <c r="M141" s="6"/>
    </row>
    <row r="142" spans="1:13" ht="22.5" x14ac:dyDescent="0.2">
      <c r="A142" s="44" t="s">
        <v>71</v>
      </c>
      <c r="B142" s="47" t="s">
        <v>240</v>
      </c>
      <c r="C142" s="48">
        <v>200</v>
      </c>
      <c r="D142" s="53">
        <f t="shared" si="104"/>
        <v>1</v>
      </c>
      <c r="E142" s="53">
        <f t="shared" si="104"/>
        <v>0</v>
      </c>
      <c r="F142" s="53">
        <f t="shared" si="104"/>
        <v>0</v>
      </c>
      <c r="G142" s="53">
        <f t="shared" si="104"/>
        <v>1</v>
      </c>
      <c r="H142" s="53">
        <f t="shared" si="104"/>
        <v>0</v>
      </c>
      <c r="I142" s="53">
        <f t="shared" si="104"/>
        <v>1</v>
      </c>
      <c r="K142" s="6"/>
      <c r="L142" s="6"/>
      <c r="M142" s="6"/>
    </row>
    <row r="143" spans="1:13" ht="22.5" x14ac:dyDescent="0.2">
      <c r="A143" s="44" t="s">
        <v>44</v>
      </c>
      <c r="B143" s="47" t="s">
        <v>240</v>
      </c>
      <c r="C143" s="48">
        <v>240</v>
      </c>
      <c r="D143" s="53">
        <v>1</v>
      </c>
      <c r="E143" s="53">
        <v>0</v>
      </c>
      <c r="F143" s="53">
        <f>E143</f>
        <v>0</v>
      </c>
      <c r="G143" s="53">
        <v>1</v>
      </c>
      <c r="H143" s="53">
        <v>0</v>
      </c>
      <c r="I143" s="53">
        <f>G143+H143</f>
        <v>1</v>
      </c>
      <c r="K143" s="6"/>
      <c r="L143" s="6"/>
      <c r="M143" s="6"/>
    </row>
    <row r="144" spans="1:13" ht="33.75" x14ac:dyDescent="0.2">
      <c r="A144" s="44" t="s">
        <v>211</v>
      </c>
      <c r="B144" s="47" t="s">
        <v>209</v>
      </c>
      <c r="C144" s="48"/>
      <c r="D144" s="49">
        <f t="shared" ref="D144:I146" si="105">D145</f>
        <v>18</v>
      </c>
      <c r="E144" s="49">
        <f t="shared" si="105"/>
        <v>0</v>
      </c>
      <c r="F144" s="49">
        <f t="shared" si="105"/>
        <v>18</v>
      </c>
      <c r="G144" s="49">
        <f t="shared" si="105"/>
        <v>18</v>
      </c>
      <c r="H144" s="49">
        <f t="shared" si="105"/>
        <v>0</v>
      </c>
      <c r="I144" s="49">
        <f t="shared" si="105"/>
        <v>18</v>
      </c>
      <c r="K144" s="6"/>
      <c r="L144" s="6"/>
      <c r="M144" s="6"/>
    </row>
    <row r="145" spans="1:13" ht="90" x14ac:dyDescent="0.2">
      <c r="A145" s="44" t="s">
        <v>131</v>
      </c>
      <c r="B145" s="57" t="s">
        <v>210</v>
      </c>
      <c r="C145" s="48"/>
      <c r="D145" s="49">
        <f t="shared" si="105"/>
        <v>18</v>
      </c>
      <c r="E145" s="49">
        <f t="shared" si="105"/>
        <v>0</v>
      </c>
      <c r="F145" s="49">
        <f t="shared" si="105"/>
        <v>18</v>
      </c>
      <c r="G145" s="49">
        <f t="shared" si="105"/>
        <v>18</v>
      </c>
      <c r="H145" s="49">
        <f t="shared" si="105"/>
        <v>0</v>
      </c>
      <c r="I145" s="49">
        <f t="shared" si="105"/>
        <v>18</v>
      </c>
      <c r="K145" s="6"/>
      <c r="L145" s="6"/>
      <c r="M145" s="6"/>
    </row>
    <row r="146" spans="1:13" ht="22.5" x14ac:dyDescent="0.2">
      <c r="A146" s="44" t="s">
        <v>71</v>
      </c>
      <c r="B146" s="57" t="s">
        <v>210</v>
      </c>
      <c r="C146" s="48">
        <v>200</v>
      </c>
      <c r="D146" s="49">
        <f>D147</f>
        <v>18</v>
      </c>
      <c r="E146" s="49">
        <f t="shared" si="105"/>
        <v>0</v>
      </c>
      <c r="F146" s="49">
        <f t="shared" si="105"/>
        <v>18</v>
      </c>
      <c r="G146" s="49">
        <f t="shared" si="105"/>
        <v>18</v>
      </c>
      <c r="H146" s="49">
        <f t="shared" si="105"/>
        <v>0</v>
      </c>
      <c r="I146" s="49">
        <f t="shared" si="105"/>
        <v>18</v>
      </c>
      <c r="K146" s="6"/>
      <c r="L146" s="6"/>
      <c r="M146" s="6"/>
    </row>
    <row r="147" spans="1:13" ht="22.5" x14ac:dyDescent="0.2">
      <c r="A147" s="44" t="s">
        <v>44</v>
      </c>
      <c r="B147" s="57" t="s">
        <v>210</v>
      </c>
      <c r="C147" s="48">
        <v>240</v>
      </c>
      <c r="D147" s="49">
        <v>18</v>
      </c>
      <c r="E147" s="49">
        <v>0</v>
      </c>
      <c r="F147" s="49">
        <f>D147+E147</f>
        <v>18</v>
      </c>
      <c r="G147" s="49">
        <v>18</v>
      </c>
      <c r="H147" s="49">
        <v>0</v>
      </c>
      <c r="I147" s="49">
        <f>G147+H147</f>
        <v>18</v>
      </c>
      <c r="K147" s="6"/>
      <c r="L147" s="6"/>
      <c r="M147" s="6"/>
    </row>
    <row r="148" spans="1:13" ht="33.75" x14ac:dyDescent="0.2">
      <c r="A148" s="44" t="s">
        <v>208</v>
      </c>
      <c r="B148" s="47" t="s">
        <v>206</v>
      </c>
      <c r="C148" s="48"/>
      <c r="D148" s="86">
        <f t="shared" ref="D148:I150" si="106">D149</f>
        <v>1</v>
      </c>
      <c r="E148" s="86">
        <f t="shared" si="106"/>
        <v>0</v>
      </c>
      <c r="F148" s="86">
        <f t="shared" si="106"/>
        <v>1</v>
      </c>
      <c r="G148" s="86">
        <f t="shared" si="106"/>
        <v>1</v>
      </c>
      <c r="H148" s="86">
        <f t="shared" si="106"/>
        <v>0</v>
      </c>
      <c r="I148" s="86">
        <f t="shared" si="106"/>
        <v>1</v>
      </c>
      <c r="K148" s="6"/>
      <c r="L148" s="6"/>
      <c r="M148" s="6"/>
    </row>
    <row r="149" spans="1:13" x14ac:dyDescent="0.2">
      <c r="A149" s="52" t="s">
        <v>155</v>
      </c>
      <c r="B149" s="47" t="s">
        <v>207</v>
      </c>
      <c r="C149" s="48"/>
      <c r="D149" s="86">
        <f t="shared" si="106"/>
        <v>1</v>
      </c>
      <c r="E149" s="86">
        <f t="shared" si="106"/>
        <v>0</v>
      </c>
      <c r="F149" s="86">
        <f t="shared" si="106"/>
        <v>1</v>
      </c>
      <c r="G149" s="86">
        <f t="shared" si="106"/>
        <v>1</v>
      </c>
      <c r="H149" s="86">
        <f t="shared" si="106"/>
        <v>0</v>
      </c>
      <c r="I149" s="86">
        <f t="shared" si="106"/>
        <v>1</v>
      </c>
      <c r="K149" s="6"/>
      <c r="L149" s="6"/>
      <c r="M149" s="6"/>
    </row>
    <row r="150" spans="1:13" ht="22.5" x14ac:dyDescent="0.2">
      <c r="A150" s="44" t="s">
        <v>71</v>
      </c>
      <c r="B150" s="47" t="s">
        <v>207</v>
      </c>
      <c r="C150" s="48">
        <v>200</v>
      </c>
      <c r="D150" s="86">
        <f t="shared" si="106"/>
        <v>1</v>
      </c>
      <c r="E150" s="86">
        <f t="shared" si="106"/>
        <v>0</v>
      </c>
      <c r="F150" s="86">
        <f t="shared" si="106"/>
        <v>1</v>
      </c>
      <c r="G150" s="86">
        <f t="shared" si="106"/>
        <v>1</v>
      </c>
      <c r="H150" s="86">
        <f t="shared" si="106"/>
        <v>0</v>
      </c>
      <c r="I150" s="86">
        <f t="shared" si="106"/>
        <v>1</v>
      </c>
      <c r="K150" s="6"/>
      <c r="L150" s="6"/>
      <c r="M150" s="6"/>
    </row>
    <row r="151" spans="1:13" ht="22.5" x14ac:dyDescent="0.2">
      <c r="A151" s="44" t="s">
        <v>44</v>
      </c>
      <c r="B151" s="47" t="s">
        <v>207</v>
      </c>
      <c r="C151" s="48">
        <v>240</v>
      </c>
      <c r="D151" s="49">
        <v>1</v>
      </c>
      <c r="E151" s="49">
        <v>0</v>
      </c>
      <c r="F151" s="49">
        <f>D151+E151</f>
        <v>1</v>
      </c>
      <c r="G151" s="49">
        <v>1</v>
      </c>
      <c r="H151" s="49">
        <v>0</v>
      </c>
      <c r="I151" s="49">
        <f>G151+H151</f>
        <v>1</v>
      </c>
      <c r="K151" s="6"/>
      <c r="L151" s="6"/>
      <c r="M151" s="6"/>
    </row>
    <row r="152" spans="1:13" ht="33.75" x14ac:dyDescent="0.2">
      <c r="A152" s="116" t="s">
        <v>276</v>
      </c>
      <c r="B152" s="117" t="s">
        <v>116</v>
      </c>
      <c r="C152" s="118" t="s">
        <v>42</v>
      </c>
      <c r="D152" s="119">
        <f>D153</f>
        <v>685</v>
      </c>
      <c r="E152" s="119">
        <f t="shared" ref="E152:F152" si="107">E153</f>
        <v>0</v>
      </c>
      <c r="F152" s="119">
        <f t="shared" si="107"/>
        <v>685</v>
      </c>
      <c r="G152" s="119">
        <f>G153</f>
        <v>385</v>
      </c>
      <c r="H152" s="119">
        <f t="shared" ref="H152:I152" si="108">H153</f>
        <v>0</v>
      </c>
      <c r="I152" s="119">
        <f t="shared" si="108"/>
        <v>385</v>
      </c>
      <c r="K152" s="6"/>
      <c r="L152" s="6"/>
      <c r="M152" s="6"/>
    </row>
    <row r="153" spans="1:13" x14ac:dyDescent="0.2">
      <c r="A153" s="52" t="s">
        <v>214</v>
      </c>
      <c r="B153" s="47" t="s">
        <v>229</v>
      </c>
      <c r="C153" s="48"/>
      <c r="D153" s="86">
        <f>D154+D167+D171</f>
        <v>685</v>
      </c>
      <c r="E153" s="86">
        <f t="shared" ref="E153:F153" si="109">E154+E167+E171</f>
        <v>0</v>
      </c>
      <c r="F153" s="86">
        <f t="shared" si="109"/>
        <v>685</v>
      </c>
      <c r="G153" s="86">
        <f>G154+G167+G171</f>
        <v>385</v>
      </c>
      <c r="H153" s="86">
        <f t="shared" ref="H153:I153" si="110">H154+H167+H171</f>
        <v>0</v>
      </c>
      <c r="I153" s="86">
        <f t="shared" si="110"/>
        <v>385</v>
      </c>
      <c r="K153" s="6"/>
      <c r="L153" s="6"/>
      <c r="M153" s="6"/>
    </row>
    <row r="154" spans="1:13" ht="22.5" x14ac:dyDescent="0.2">
      <c r="A154" s="52" t="s">
        <v>248</v>
      </c>
      <c r="B154" s="47" t="s">
        <v>169</v>
      </c>
      <c r="C154" s="48"/>
      <c r="D154" s="86">
        <f>D161+D164</f>
        <v>0</v>
      </c>
      <c r="E154" s="86">
        <f t="shared" ref="E154:F154" si="111">E161+E164</f>
        <v>0</v>
      </c>
      <c r="F154" s="86">
        <f t="shared" si="111"/>
        <v>0</v>
      </c>
      <c r="G154" s="86">
        <f>G161+G164</f>
        <v>0</v>
      </c>
      <c r="H154" s="86">
        <f t="shared" ref="H154:I154" si="112">H161+H164</f>
        <v>0</v>
      </c>
      <c r="I154" s="86">
        <f t="shared" si="112"/>
        <v>0</v>
      </c>
      <c r="K154" s="6"/>
      <c r="L154" s="6"/>
      <c r="M154" s="6"/>
    </row>
    <row r="155" spans="1:13" ht="33.75" x14ac:dyDescent="0.2">
      <c r="A155" s="52" t="s">
        <v>281</v>
      </c>
      <c r="B155" s="47" t="s">
        <v>282</v>
      </c>
      <c r="C155" s="48"/>
      <c r="D155" s="86">
        <f>D156</f>
        <v>0</v>
      </c>
      <c r="E155" s="86">
        <f t="shared" ref="E155:I156" si="113">E156</f>
        <v>0</v>
      </c>
      <c r="F155" s="86">
        <f t="shared" si="113"/>
        <v>0</v>
      </c>
      <c r="G155" s="86">
        <f t="shared" si="113"/>
        <v>0</v>
      </c>
      <c r="H155" s="86">
        <f t="shared" si="113"/>
        <v>3</v>
      </c>
      <c r="I155" s="86">
        <f t="shared" si="113"/>
        <v>0</v>
      </c>
      <c r="K155" s="6"/>
      <c r="L155" s="6"/>
      <c r="M155" s="6"/>
    </row>
    <row r="156" spans="1:13" ht="22.5" x14ac:dyDescent="0.2">
      <c r="A156" s="44" t="s">
        <v>71</v>
      </c>
      <c r="B156" s="47" t="s">
        <v>282</v>
      </c>
      <c r="C156" s="48">
        <v>200</v>
      </c>
      <c r="D156" s="86">
        <f>D157</f>
        <v>0</v>
      </c>
      <c r="E156" s="86">
        <f t="shared" si="113"/>
        <v>0</v>
      </c>
      <c r="F156" s="86">
        <f t="shared" si="113"/>
        <v>0</v>
      </c>
      <c r="G156" s="86">
        <f t="shared" si="113"/>
        <v>0</v>
      </c>
      <c r="H156" s="86">
        <f t="shared" si="113"/>
        <v>3</v>
      </c>
      <c r="I156" s="86">
        <f t="shared" si="113"/>
        <v>0</v>
      </c>
      <c r="K156" s="6"/>
      <c r="L156" s="6"/>
      <c r="M156" s="6"/>
    </row>
    <row r="157" spans="1:13" ht="22.5" x14ac:dyDescent="0.2">
      <c r="A157" s="44" t="s">
        <v>44</v>
      </c>
      <c r="B157" s="47" t="s">
        <v>282</v>
      </c>
      <c r="C157" s="48">
        <v>240</v>
      </c>
      <c r="D157" s="86">
        <v>0</v>
      </c>
      <c r="E157" s="86">
        <v>0</v>
      </c>
      <c r="F157" s="86">
        <f>D157+E157</f>
        <v>0</v>
      </c>
      <c r="G157" s="86">
        <v>0</v>
      </c>
      <c r="H157" s="86">
        <v>3</v>
      </c>
      <c r="I157" s="86">
        <f>G1570</f>
        <v>0</v>
      </c>
      <c r="K157" s="6"/>
      <c r="L157" s="6"/>
      <c r="M157" s="6"/>
    </row>
    <row r="158" spans="1:13" ht="45" x14ac:dyDescent="0.2">
      <c r="A158" s="52" t="s">
        <v>334</v>
      </c>
      <c r="B158" s="47" t="s">
        <v>317</v>
      </c>
      <c r="C158" s="48"/>
      <c r="D158" s="86">
        <f>D159</f>
        <v>0</v>
      </c>
      <c r="E158" s="86">
        <f t="shared" ref="E158:H159" si="114">E159</f>
        <v>0</v>
      </c>
      <c r="F158" s="86">
        <f t="shared" si="114"/>
        <v>0</v>
      </c>
      <c r="G158" s="86">
        <f t="shared" si="114"/>
        <v>0</v>
      </c>
      <c r="H158" s="86">
        <f t="shared" si="114"/>
        <v>0</v>
      </c>
      <c r="I158" s="86">
        <f>I159</f>
        <v>0</v>
      </c>
      <c r="K158" s="6"/>
      <c r="L158" s="6"/>
      <c r="M158" s="6"/>
    </row>
    <row r="159" spans="1:13" ht="22.5" x14ac:dyDescent="0.2">
      <c r="A159" s="44" t="s">
        <v>71</v>
      </c>
      <c r="B159" s="47" t="s">
        <v>317</v>
      </c>
      <c r="C159" s="48">
        <v>200</v>
      </c>
      <c r="D159" s="86">
        <f>D160</f>
        <v>0</v>
      </c>
      <c r="E159" s="86">
        <f t="shared" si="114"/>
        <v>0</v>
      </c>
      <c r="F159" s="86">
        <f t="shared" si="114"/>
        <v>0</v>
      </c>
      <c r="G159" s="86">
        <f t="shared" si="114"/>
        <v>0</v>
      </c>
      <c r="H159" s="86">
        <f t="shared" si="114"/>
        <v>0</v>
      </c>
      <c r="I159" s="86">
        <f>I160</f>
        <v>0</v>
      </c>
      <c r="K159" s="6"/>
      <c r="L159" s="6"/>
      <c r="M159" s="6"/>
    </row>
    <row r="160" spans="1:13" ht="22.5" x14ac:dyDescent="0.2">
      <c r="A160" s="44" t="s">
        <v>44</v>
      </c>
      <c r="B160" s="47" t="s">
        <v>317</v>
      </c>
      <c r="C160" s="48">
        <v>240</v>
      </c>
      <c r="D160" s="86">
        <v>0</v>
      </c>
      <c r="E160" s="86">
        <v>0</v>
      </c>
      <c r="F160" s="86">
        <f>D160+E160</f>
        <v>0</v>
      </c>
      <c r="G160" s="86">
        <v>0</v>
      </c>
      <c r="H160" s="86">
        <v>0</v>
      </c>
      <c r="I160" s="86">
        <f>G160+H160</f>
        <v>0</v>
      </c>
      <c r="K160" s="6"/>
      <c r="L160" s="6"/>
      <c r="M160" s="6"/>
    </row>
    <row r="161" spans="1:13" ht="33.75" x14ac:dyDescent="0.2">
      <c r="A161" s="52" t="s">
        <v>158</v>
      </c>
      <c r="B161" s="47" t="s">
        <v>230</v>
      </c>
      <c r="C161" s="48"/>
      <c r="D161" s="86">
        <f>D162</f>
        <v>0</v>
      </c>
      <c r="E161" s="86">
        <f t="shared" ref="E161:F162" si="115">E162</f>
        <v>0</v>
      </c>
      <c r="F161" s="86">
        <f t="shared" si="115"/>
        <v>0</v>
      </c>
      <c r="G161" s="86">
        <f>G162</f>
        <v>0</v>
      </c>
      <c r="H161" s="86">
        <f t="shared" ref="H161:I162" si="116">H162</f>
        <v>0</v>
      </c>
      <c r="I161" s="86">
        <f t="shared" si="116"/>
        <v>0</v>
      </c>
      <c r="K161" s="6"/>
      <c r="L161" s="6"/>
      <c r="M161" s="6"/>
    </row>
    <row r="162" spans="1:13" ht="22.5" x14ac:dyDescent="0.2">
      <c r="A162" s="44" t="s">
        <v>71</v>
      </c>
      <c r="B162" s="47" t="s">
        <v>230</v>
      </c>
      <c r="C162" s="48">
        <v>200</v>
      </c>
      <c r="D162" s="86">
        <f>D163</f>
        <v>0</v>
      </c>
      <c r="E162" s="86">
        <f t="shared" si="115"/>
        <v>0</v>
      </c>
      <c r="F162" s="86">
        <f t="shared" si="115"/>
        <v>0</v>
      </c>
      <c r="G162" s="86">
        <f>G163</f>
        <v>0</v>
      </c>
      <c r="H162" s="86">
        <f t="shared" si="116"/>
        <v>0</v>
      </c>
      <c r="I162" s="86">
        <f t="shared" si="116"/>
        <v>0</v>
      </c>
    </row>
    <row r="163" spans="1:13" ht="22.5" x14ac:dyDescent="0.2">
      <c r="A163" s="44" t="s">
        <v>44</v>
      </c>
      <c r="B163" s="47" t="s">
        <v>230</v>
      </c>
      <c r="C163" s="48">
        <v>240</v>
      </c>
      <c r="D163" s="86">
        <v>0</v>
      </c>
      <c r="E163" s="86">
        <v>0</v>
      </c>
      <c r="F163" s="86">
        <f>D163+E163</f>
        <v>0</v>
      </c>
      <c r="G163" s="86">
        <v>0</v>
      </c>
      <c r="H163" s="86">
        <v>0</v>
      </c>
      <c r="I163" s="86">
        <f>G163+H163</f>
        <v>0</v>
      </c>
    </row>
    <row r="164" spans="1:13" ht="22.5" x14ac:dyDescent="0.2">
      <c r="A164" s="52" t="s">
        <v>294</v>
      </c>
      <c r="B164" s="47" t="s">
        <v>258</v>
      </c>
      <c r="C164" s="48"/>
      <c r="D164" s="86">
        <f>D165</f>
        <v>0</v>
      </c>
      <c r="E164" s="86">
        <f t="shared" ref="E164:F165" si="117">E165</f>
        <v>0</v>
      </c>
      <c r="F164" s="86">
        <f t="shared" si="117"/>
        <v>0</v>
      </c>
      <c r="G164" s="86">
        <f>G165</f>
        <v>0</v>
      </c>
      <c r="H164" s="86">
        <f t="shared" ref="H164:I165" si="118">H165</f>
        <v>0</v>
      </c>
      <c r="I164" s="86">
        <f t="shared" si="118"/>
        <v>0</v>
      </c>
    </row>
    <row r="165" spans="1:13" ht="22.5" x14ac:dyDescent="0.2">
      <c r="A165" s="44" t="s">
        <v>71</v>
      </c>
      <c r="B165" s="47" t="s">
        <v>258</v>
      </c>
      <c r="C165" s="48">
        <v>200</v>
      </c>
      <c r="D165" s="86">
        <f>D166</f>
        <v>0</v>
      </c>
      <c r="E165" s="86">
        <f t="shared" si="117"/>
        <v>0</v>
      </c>
      <c r="F165" s="86">
        <f t="shared" si="117"/>
        <v>0</v>
      </c>
      <c r="G165" s="86">
        <f>G166</f>
        <v>0</v>
      </c>
      <c r="H165" s="86">
        <f t="shared" si="118"/>
        <v>0</v>
      </c>
      <c r="I165" s="86">
        <f t="shared" si="118"/>
        <v>0</v>
      </c>
    </row>
    <row r="166" spans="1:13" ht="22.5" x14ac:dyDescent="0.2">
      <c r="A166" s="44" t="s">
        <v>44</v>
      </c>
      <c r="B166" s="47" t="s">
        <v>258</v>
      </c>
      <c r="C166" s="48">
        <v>240</v>
      </c>
      <c r="D166" s="86">
        <v>0</v>
      </c>
      <c r="E166" s="86">
        <v>0</v>
      </c>
      <c r="F166" s="86">
        <f>D166+E166</f>
        <v>0</v>
      </c>
      <c r="G166" s="86">
        <v>0</v>
      </c>
      <c r="H166" s="86">
        <v>0</v>
      </c>
      <c r="I166" s="86">
        <f>G166+H166</f>
        <v>0</v>
      </c>
    </row>
    <row r="167" spans="1:13" ht="22.5" x14ac:dyDescent="0.2">
      <c r="A167" s="52" t="s">
        <v>249</v>
      </c>
      <c r="B167" s="47" t="s">
        <v>227</v>
      </c>
      <c r="C167" s="48"/>
      <c r="D167" s="49">
        <f t="shared" ref="D167:I169" si="119">D168</f>
        <v>235</v>
      </c>
      <c r="E167" s="49">
        <f t="shared" si="119"/>
        <v>0</v>
      </c>
      <c r="F167" s="49">
        <f t="shared" si="119"/>
        <v>235</v>
      </c>
      <c r="G167" s="49">
        <f t="shared" si="119"/>
        <v>235</v>
      </c>
      <c r="H167" s="49">
        <f t="shared" si="119"/>
        <v>0</v>
      </c>
      <c r="I167" s="49">
        <f t="shared" si="119"/>
        <v>235</v>
      </c>
    </row>
    <row r="168" spans="1:13" x14ac:dyDescent="0.2">
      <c r="A168" s="52" t="s">
        <v>155</v>
      </c>
      <c r="B168" s="47" t="s">
        <v>228</v>
      </c>
      <c r="C168" s="48"/>
      <c r="D168" s="49">
        <f t="shared" si="119"/>
        <v>235</v>
      </c>
      <c r="E168" s="49">
        <f t="shared" si="119"/>
        <v>0</v>
      </c>
      <c r="F168" s="49">
        <f t="shared" si="119"/>
        <v>235</v>
      </c>
      <c r="G168" s="49">
        <f t="shared" si="119"/>
        <v>235</v>
      </c>
      <c r="H168" s="49">
        <f t="shared" si="119"/>
        <v>0</v>
      </c>
      <c r="I168" s="49">
        <f t="shared" si="119"/>
        <v>235</v>
      </c>
    </row>
    <row r="169" spans="1:13" ht="22.5" x14ac:dyDescent="0.2">
      <c r="A169" s="44" t="s">
        <v>71</v>
      </c>
      <c r="B169" s="47" t="s">
        <v>228</v>
      </c>
      <c r="C169" s="48" t="s">
        <v>43</v>
      </c>
      <c r="D169" s="49">
        <f t="shared" si="119"/>
        <v>235</v>
      </c>
      <c r="E169" s="49">
        <f t="shared" si="119"/>
        <v>0</v>
      </c>
      <c r="F169" s="49">
        <f t="shared" si="119"/>
        <v>235</v>
      </c>
      <c r="G169" s="49">
        <f t="shared" si="119"/>
        <v>235</v>
      </c>
      <c r="H169" s="49">
        <f t="shared" si="119"/>
        <v>0</v>
      </c>
      <c r="I169" s="49">
        <f t="shared" si="119"/>
        <v>235</v>
      </c>
    </row>
    <row r="170" spans="1:13" ht="22.5" x14ac:dyDescent="0.2">
      <c r="A170" s="44" t="s">
        <v>44</v>
      </c>
      <c r="B170" s="47" t="s">
        <v>228</v>
      </c>
      <c r="C170" s="48" t="s">
        <v>45</v>
      </c>
      <c r="D170" s="49">
        <v>235</v>
      </c>
      <c r="E170" s="49">
        <v>0</v>
      </c>
      <c r="F170" s="49">
        <f>D170+E170</f>
        <v>235</v>
      </c>
      <c r="G170" s="49">
        <v>235</v>
      </c>
      <c r="H170" s="49">
        <v>0</v>
      </c>
      <c r="I170" s="49">
        <f>G170+H170</f>
        <v>235</v>
      </c>
    </row>
    <row r="171" spans="1:13" ht="22.5" x14ac:dyDescent="0.2">
      <c r="A171" s="52" t="s">
        <v>250</v>
      </c>
      <c r="B171" s="47" t="s">
        <v>231</v>
      </c>
      <c r="C171" s="48" t="s">
        <v>42</v>
      </c>
      <c r="D171" s="49">
        <f>D172</f>
        <v>450</v>
      </c>
      <c r="E171" s="49">
        <f t="shared" ref="E171:F171" si="120">E172</f>
        <v>0</v>
      </c>
      <c r="F171" s="49">
        <f t="shared" si="120"/>
        <v>450</v>
      </c>
      <c r="G171" s="49">
        <f>G172</f>
        <v>150</v>
      </c>
      <c r="H171" s="49">
        <f t="shared" ref="H171:I171" si="121">H172</f>
        <v>0</v>
      </c>
      <c r="I171" s="49">
        <f t="shared" si="121"/>
        <v>150</v>
      </c>
    </row>
    <row r="172" spans="1:13" x14ac:dyDescent="0.2">
      <c r="A172" s="52" t="s">
        <v>155</v>
      </c>
      <c r="B172" s="47" t="s">
        <v>232</v>
      </c>
      <c r="C172" s="48"/>
      <c r="D172" s="53">
        <f t="shared" ref="D172:I173" si="122">D173</f>
        <v>450</v>
      </c>
      <c r="E172" s="53">
        <f t="shared" si="122"/>
        <v>0</v>
      </c>
      <c r="F172" s="53">
        <f t="shared" si="122"/>
        <v>450</v>
      </c>
      <c r="G172" s="53">
        <f t="shared" si="122"/>
        <v>150</v>
      </c>
      <c r="H172" s="53">
        <f t="shared" si="122"/>
        <v>0</v>
      </c>
      <c r="I172" s="53">
        <f t="shared" si="122"/>
        <v>150</v>
      </c>
    </row>
    <row r="173" spans="1:13" ht="22.5" x14ac:dyDescent="0.2">
      <c r="A173" s="44" t="s">
        <v>71</v>
      </c>
      <c r="B173" s="47" t="s">
        <v>232</v>
      </c>
      <c r="C173" s="48" t="s">
        <v>43</v>
      </c>
      <c r="D173" s="53">
        <f t="shared" si="122"/>
        <v>450</v>
      </c>
      <c r="E173" s="53">
        <f t="shared" si="122"/>
        <v>0</v>
      </c>
      <c r="F173" s="53">
        <f t="shared" si="122"/>
        <v>450</v>
      </c>
      <c r="G173" s="53">
        <f t="shared" si="122"/>
        <v>150</v>
      </c>
      <c r="H173" s="53">
        <f t="shared" si="122"/>
        <v>0</v>
      </c>
      <c r="I173" s="53">
        <f t="shared" si="122"/>
        <v>150</v>
      </c>
    </row>
    <row r="174" spans="1:13" ht="22.5" x14ac:dyDescent="0.2">
      <c r="A174" s="44" t="s">
        <v>44</v>
      </c>
      <c r="B174" s="47" t="s">
        <v>232</v>
      </c>
      <c r="C174" s="48" t="s">
        <v>45</v>
      </c>
      <c r="D174" s="53">
        <v>450</v>
      </c>
      <c r="E174" s="53">
        <v>0</v>
      </c>
      <c r="F174" s="53">
        <f>D174+E174</f>
        <v>450</v>
      </c>
      <c r="G174" s="53">
        <v>150</v>
      </c>
      <c r="H174" s="53">
        <v>0</v>
      </c>
      <c r="I174" s="53">
        <f>G174+H174</f>
        <v>150</v>
      </c>
    </row>
    <row r="175" spans="1:13" ht="33.75" x14ac:dyDescent="0.2">
      <c r="A175" s="120" t="s">
        <v>274</v>
      </c>
      <c r="B175" s="150">
        <v>8400000000</v>
      </c>
      <c r="C175" s="118"/>
      <c r="D175" s="119">
        <f t="shared" ref="D175:I179" si="123">D176</f>
        <v>2687</v>
      </c>
      <c r="E175" s="119">
        <f t="shared" si="123"/>
        <v>0</v>
      </c>
      <c r="F175" s="119">
        <f t="shared" si="123"/>
        <v>2687</v>
      </c>
      <c r="G175" s="119">
        <f t="shared" si="123"/>
        <v>2800</v>
      </c>
      <c r="H175" s="119">
        <f t="shared" si="123"/>
        <v>0</v>
      </c>
      <c r="I175" s="119">
        <f t="shared" si="123"/>
        <v>2800</v>
      </c>
    </row>
    <row r="176" spans="1:13" x14ac:dyDescent="0.2">
      <c r="A176" s="99" t="s">
        <v>214</v>
      </c>
      <c r="B176" s="50">
        <v>8440000000</v>
      </c>
      <c r="C176" s="48"/>
      <c r="D176" s="49">
        <f t="shared" si="123"/>
        <v>2687</v>
      </c>
      <c r="E176" s="49">
        <f t="shared" si="123"/>
        <v>0</v>
      </c>
      <c r="F176" s="49">
        <f t="shared" si="123"/>
        <v>2687</v>
      </c>
      <c r="G176" s="49">
        <f t="shared" si="123"/>
        <v>2800</v>
      </c>
      <c r="H176" s="49">
        <f t="shared" si="123"/>
        <v>0</v>
      </c>
      <c r="I176" s="49">
        <f t="shared" si="123"/>
        <v>2800</v>
      </c>
      <c r="K176" s="6"/>
      <c r="L176" s="6"/>
      <c r="M176" s="6"/>
    </row>
    <row r="177" spans="1:13" ht="22.5" x14ac:dyDescent="0.2">
      <c r="A177" s="44" t="s">
        <v>223</v>
      </c>
      <c r="B177" s="50">
        <v>8441100000</v>
      </c>
      <c r="C177" s="48"/>
      <c r="D177" s="49">
        <f t="shared" si="123"/>
        <v>2687</v>
      </c>
      <c r="E177" s="49">
        <f t="shared" si="123"/>
        <v>0</v>
      </c>
      <c r="F177" s="49">
        <f t="shared" si="123"/>
        <v>2687</v>
      </c>
      <c r="G177" s="49">
        <f t="shared" si="123"/>
        <v>2800</v>
      </c>
      <c r="H177" s="49">
        <f t="shared" si="123"/>
        <v>0</v>
      </c>
      <c r="I177" s="49">
        <f t="shared" si="123"/>
        <v>2800</v>
      </c>
      <c r="K177" s="6"/>
      <c r="L177" s="6"/>
      <c r="M177" s="6"/>
    </row>
    <row r="178" spans="1:13" x14ac:dyDescent="0.2">
      <c r="A178" s="52" t="s">
        <v>155</v>
      </c>
      <c r="B178" s="50">
        <v>8441199990</v>
      </c>
      <c r="C178" s="48"/>
      <c r="D178" s="49">
        <f t="shared" si="123"/>
        <v>2687</v>
      </c>
      <c r="E178" s="49">
        <f t="shared" si="123"/>
        <v>0</v>
      </c>
      <c r="F178" s="49">
        <f t="shared" si="123"/>
        <v>2687</v>
      </c>
      <c r="G178" s="49">
        <f t="shared" si="123"/>
        <v>2800</v>
      </c>
      <c r="H178" s="49">
        <f t="shared" si="123"/>
        <v>0</v>
      </c>
      <c r="I178" s="49">
        <f t="shared" si="123"/>
        <v>2800</v>
      </c>
      <c r="K178" s="6"/>
      <c r="L178" s="6"/>
      <c r="M178" s="6"/>
    </row>
    <row r="179" spans="1:13" ht="22.5" x14ac:dyDescent="0.2">
      <c r="A179" s="44" t="s">
        <v>71</v>
      </c>
      <c r="B179" s="50">
        <v>8441199990</v>
      </c>
      <c r="C179" s="48">
        <v>200</v>
      </c>
      <c r="D179" s="49">
        <f t="shared" si="123"/>
        <v>2687</v>
      </c>
      <c r="E179" s="49">
        <f t="shared" si="123"/>
        <v>0</v>
      </c>
      <c r="F179" s="49">
        <f t="shared" si="123"/>
        <v>2687</v>
      </c>
      <c r="G179" s="49">
        <f t="shared" si="123"/>
        <v>2800</v>
      </c>
      <c r="H179" s="49">
        <f t="shared" si="123"/>
        <v>0</v>
      </c>
      <c r="I179" s="49">
        <f t="shared" si="123"/>
        <v>2800</v>
      </c>
      <c r="K179" s="6"/>
      <c r="L179" s="6"/>
      <c r="M179" s="6"/>
    </row>
    <row r="180" spans="1:13" ht="22.5" x14ac:dyDescent="0.2">
      <c r="A180" s="44" t="s">
        <v>44</v>
      </c>
      <c r="B180" s="50">
        <v>8441199990</v>
      </c>
      <c r="C180" s="48">
        <v>240</v>
      </c>
      <c r="D180" s="49">
        <v>2687</v>
      </c>
      <c r="E180" s="49">
        <v>0</v>
      </c>
      <c r="F180" s="49">
        <f>D180+E180</f>
        <v>2687</v>
      </c>
      <c r="G180" s="49">
        <v>2800</v>
      </c>
      <c r="H180" s="49">
        <v>0</v>
      </c>
      <c r="I180" s="49">
        <f>G180+H180</f>
        <v>2800</v>
      </c>
      <c r="K180" s="6"/>
      <c r="L180" s="6"/>
      <c r="M180" s="6"/>
    </row>
    <row r="181" spans="1:13" x14ac:dyDescent="0.2">
      <c r="A181" s="78" t="s">
        <v>242</v>
      </c>
      <c r="B181" s="79"/>
      <c r="C181" s="80"/>
      <c r="D181" s="203">
        <f>D8+D24+D34+D40+D71+D96+D104+D118+D131+D152+D175</f>
        <v>45175.4</v>
      </c>
      <c r="E181" s="203">
        <f t="shared" ref="E181:F181" si="124">E8+E24+E34+E40+E71+E96+E104+E118+E131+E152+E175</f>
        <v>0</v>
      </c>
      <c r="F181" s="203">
        <f t="shared" si="124"/>
        <v>45174.400000000001</v>
      </c>
      <c r="G181" s="203">
        <f>G8+G24+G34+G40+G71+G96+G104+G118+G131+G152+G175</f>
        <v>47596.7</v>
      </c>
      <c r="H181" s="203">
        <f t="shared" ref="H181:I181" si="125">H8+H24+H34+H40+H71+H96+H104+H118+H131+H152+H175</f>
        <v>0</v>
      </c>
      <c r="I181" s="203">
        <f t="shared" si="125"/>
        <v>47596.7</v>
      </c>
    </row>
    <row r="184" spans="1:13" x14ac:dyDescent="0.2">
      <c r="D184" s="69"/>
      <c r="E184" s="69"/>
      <c r="F184" s="69"/>
      <c r="G184" s="26"/>
      <c r="H184" s="26"/>
      <c r="I184" s="26"/>
    </row>
    <row r="185" spans="1:13" x14ac:dyDescent="0.2">
      <c r="D185" s="88"/>
      <c r="E185" s="88"/>
      <c r="F185" s="88"/>
      <c r="G185" s="88"/>
      <c r="H185" s="88"/>
      <c r="I185" s="88"/>
    </row>
  </sheetData>
  <mergeCells count="4">
    <mergeCell ref="D2:G2"/>
    <mergeCell ref="A3:G4"/>
    <mergeCell ref="D6:G6"/>
    <mergeCell ref="D1:I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3"/>
  <sheetViews>
    <sheetView topLeftCell="A226" zoomScaleNormal="100" workbookViewId="0">
      <selection activeCell="G1" sqref="G1:L1"/>
    </sheetView>
  </sheetViews>
  <sheetFormatPr defaultRowHeight="11.25" x14ac:dyDescent="0.2"/>
  <cols>
    <col min="1" max="1" width="50.42578125" style="3" customWidth="1"/>
    <col min="2" max="2" width="7.140625" style="3" customWidth="1"/>
    <col min="3" max="3" width="5.42578125" style="4" customWidth="1"/>
    <col min="4" max="4" width="5.28515625" style="4" customWidth="1"/>
    <col min="5" max="5" width="10.5703125" style="5" customWidth="1"/>
    <col min="6" max="6" width="4.7109375" style="6" customWidth="1"/>
    <col min="7" max="7" width="9.42578125" style="4" customWidth="1"/>
    <col min="8" max="8" width="8.140625" style="4" customWidth="1"/>
    <col min="9" max="9" width="8" style="4" customWidth="1"/>
    <col min="10" max="10" width="10.42578125" style="26" customWidth="1"/>
    <col min="11" max="12" width="9.28515625" style="26" customWidth="1"/>
    <col min="13" max="16384" width="9.140625" style="6"/>
  </cols>
  <sheetData>
    <row r="1" spans="1:12" ht="51" customHeight="1" x14ac:dyDescent="0.2">
      <c r="G1" s="263" t="s">
        <v>355</v>
      </c>
      <c r="H1" s="263"/>
      <c r="I1" s="263"/>
      <c r="J1" s="263"/>
      <c r="K1" s="263"/>
      <c r="L1" s="263"/>
    </row>
    <row r="2" spans="1:12" ht="41.25" customHeight="1" x14ac:dyDescent="0.2">
      <c r="F2" s="27"/>
      <c r="G2" s="264" t="s">
        <v>350</v>
      </c>
      <c r="H2" s="264"/>
      <c r="I2" s="264"/>
      <c r="J2" s="264"/>
      <c r="K2" s="208"/>
      <c r="L2" s="208"/>
    </row>
    <row r="3" spans="1:12" x14ac:dyDescent="0.2">
      <c r="A3" s="243" t="s">
        <v>339</v>
      </c>
      <c r="B3" s="243"/>
      <c r="C3" s="243"/>
      <c r="D3" s="243"/>
      <c r="E3" s="243"/>
      <c r="F3" s="243"/>
      <c r="G3" s="243"/>
      <c r="H3" s="243"/>
      <c r="I3" s="243"/>
      <c r="J3" s="243"/>
      <c r="K3" s="205"/>
      <c r="L3" s="205"/>
    </row>
    <row r="5" spans="1:12" x14ac:dyDescent="0.2">
      <c r="J5" s="4" t="s">
        <v>319</v>
      </c>
      <c r="K5" s="4"/>
      <c r="L5" s="4"/>
    </row>
    <row r="6" spans="1:12" x14ac:dyDescent="0.2">
      <c r="A6" s="244" t="s">
        <v>0</v>
      </c>
      <c r="B6" s="244" t="s">
        <v>122</v>
      </c>
      <c r="C6" s="244" t="s">
        <v>1</v>
      </c>
      <c r="D6" s="244" t="s">
        <v>2</v>
      </c>
      <c r="E6" s="245" t="s">
        <v>3</v>
      </c>
      <c r="F6" s="244" t="s">
        <v>4</v>
      </c>
      <c r="G6" s="256" t="s">
        <v>130</v>
      </c>
      <c r="H6" s="256"/>
      <c r="I6" s="256"/>
      <c r="J6" s="256"/>
      <c r="K6" s="225"/>
      <c r="L6" s="225"/>
    </row>
    <row r="7" spans="1:12" ht="33.75" x14ac:dyDescent="0.2">
      <c r="A7" s="244"/>
      <c r="B7" s="244"/>
      <c r="C7" s="244"/>
      <c r="D7" s="244"/>
      <c r="E7" s="245"/>
      <c r="F7" s="244"/>
      <c r="G7" s="211" t="s">
        <v>320</v>
      </c>
      <c r="H7" s="211" t="s">
        <v>306</v>
      </c>
      <c r="I7" s="211" t="s">
        <v>347</v>
      </c>
      <c r="J7" s="211" t="s">
        <v>321</v>
      </c>
      <c r="K7" s="211" t="s">
        <v>306</v>
      </c>
      <c r="L7" s="211" t="s">
        <v>347</v>
      </c>
    </row>
    <row r="8" spans="1:12" x14ac:dyDescent="0.2">
      <c r="A8" s="125" t="s">
        <v>5</v>
      </c>
      <c r="B8" s="126">
        <v>650</v>
      </c>
      <c r="C8" s="127">
        <v>1</v>
      </c>
      <c r="D8" s="127">
        <v>0</v>
      </c>
      <c r="E8" s="128" t="s">
        <v>42</v>
      </c>
      <c r="F8" s="129" t="s">
        <v>42</v>
      </c>
      <c r="G8" s="130">
        <f>G9+G19+G29+G41+G47</f>
        <v>28229.599999999999</v>
      </c>
      <c r="H8" s="130">
        <f t="shared" ref="H8:I8" si="0">H9+H19+H29+H41+H47</f>
        <v>0</v>
      </c>
      <c r="I8" s="130">
        <f t="shared" si="0"/>
        <v>28229.599999999999</v>
      </c>
      <c r="J8" s="130">
        <f>J9+J19+J29+J41+J47</f>
        <v>26968.7</v>
      </c>
      <c r="K8" s="130">
        <f t="shared" ref="K8:L8" si="1">K9+K19+K29+K41+K47</f>
        <v>0</v>
      </c>
      <c r="L8" s="130">
        <f t="shared" si="1"/>
        <v>26968.7</v>
      </c>
    </row>
    <row r="9" spans="1:12" ht="22.5" x14ac:dyDescent="0.2">
      <c r="A9" s="70" t="s">
        <v>6</v>
      </c>
      <c r="B9" s="113">
        <v>650</v>
      </c>
      <c r="C9" s="114">
        <v>1</v>
      </c>
      <c r="D9" s="114">
        <v>2</v>
      </c>
      <c r="E9" s="71" t="s">
        <v>42</v>
      </c>
      <c r="F9" s="72" t="s">
        <v>42</v>
      </c>
      <c r="G9" s="62">
        <f t="shared" ref="G9:L14" si="2">G10</f>
        <v>2791.3</v>
      </c>
      <c r="H9" s="62">
        <f t="shared" si="2"/>
        <v>0</v>
      </c>
      <c r="I9" s="62">
        <f t="shared" si="2"/>
        <v>2791.3</v>
      </c>
      <c r="J9" s="62">
        <f t="shared" si="2"/>
        <v>2903.3</v>
      </c>
      <c r="K9" s="62">
        <f t="shared" si="2"/>
        <v>0</v>
      </c>
      <c r="L9" s="62">
        <f t="shared" si="2"/>
        <v>2903.3</v>
      </c>
    </row>
    <row r="10" spans="1:12" ht="33.75" x14ac:dyDescent="0.2">
      <c r="A10" s="138" t="s">
        <v>270</v>
      </c>
      <c r="B10" s="100">
        <v>650</v>
      </c>
      <c r="C10" s="101">
        <v>1</v>
      </c>
      <c r="D10" s="101">
        <v>2</v>
      </c>
      <c r="E10" s="102" t="s">
        <v>112</v>
      </c>
      <c r="F10" s="103" t="s">
        <v>42</v>
      </c>
      <c r="G10" s="123">
        <f t="shared" si="2"/>
        <v>2791.3</v>
      </c>
      <c r="H10" s="123">
        <f t="shared" si="2"/>
        <v>0</v>
      </c>
      <c r="I10" s="123">
        <f t="shared" si="2"/>
        <v>2791.3</v>
      </c>
      <c r="J10" s="123">
        <f t="shared" si="2"/>
        <v>2903.3</v>
      </c>
      <c r="K10" s="123">
        <f t="shared" si="2"/>
        <v>0</v>
      </c>
      <c r="L10" s="123">
        <f t="shared" si="2"/>
        <v>2903.3</v>
      </c>
    </row>
    <row r="11" spans="1:12" x14ac:dyDescent="0.2">
      <c r="A11" s="44" t="s">
        <v>214</v>
      </c>
      <c r="B11" s="100">
        <v>650</v>
      </c>
      <c r="C11" s="101">
        <v>1</v>
      </c>
      <c r="D11" s="101">
        <v>2</v>
      </c>
      <c r="E11" s="102" t="s">
        <v>167</v>
      </c>
      <c r="F11" s="103"/>
      <c r="G11" s="123">
        <f t="shared" si="2"/>
        <v>2791.3</v>
      </c>
      <c r="H11" s="123">
        <f t="shared" si="2"/>
        <v>0</v>
      </c>
      <c r="I11" s="123">
        <f t="shared" si="2"/>
        <v>2791.3</v>
      </c>
      <c r="J11" s="123">
        <f t="shared" si="2"/>
        <v>2903.3</v>
      </c>
      <c r="K11" s="123">
        <f t="shared" si="2"/>
        <v>0</v>
      </c>
      <c r="L11" s="123">
        <f t="shared" si="2"/>
        <v>2903.3</v>
      </c>
    </row>
    <row r="12" spans="1:12" ht="33.75" x14ac:dyDescent="0.2">
      <c r="A12" s="52" t="s">
        <v>285</v>
      </c>
      <c r="B12" s="45">
        <v>650</v>
      </c>
      <c r="C12" s="46">
        <v>1</v>
      </c>
      <c r="D12" s="46">
        <v>2</v>
      </c>
      <c r="E12" s="47" t="s">
        <v>166</v>
      </c>
      <c r="F12" s="48"/>
      <c r="G12" s="49">
        <f t="shared" si="2"/>
        <v>2791.3</v>
      </c>
      <c r="H12" s="49">
        <f t="shared" si="2"/>
        <v>0</v>
      </c>
      <c r="I12" s="49">
        <f t="shared" si="2"/>
        <v>2791.3</v>
      </c>
      <c r="J12" s="49">
        <f t="shared" si="2"/>
        <v>2903.3</v>
      </c>
      <c r="K12" s="49">
        <f t="shared" si="2"/>
        <v>0</v>
      </c>
      <c r="L12" s="49">
        <f t="shared" si="2"/>
        <v>2903.3</v>
      </c>
    </row>
    <row r="13" spans="1:12" x14ac:dyDescent="0.2">
      <c r="A13" s="52" t="s">
        <v>59</v>
      </c>
      <c r="B13" s="45">
        <v>650</v>
      </c>
      <c r="C13" s="46">
        <v>1</v>
      </c>
      <c r="D13" s="46">
        <v>2</v>
      </c>
      <c r="E13" s="47" t="s">
        <v>185</v>
      </c>
      <c r="F13" s="48" t="s">
        <v>42</v>
      </c>
      <c r="G13" s="49">
        <f>G14</f>
        <v>2791.3</v>
      </c>
      <c r="H13" s="49">
        <f t="shared" si="2"/>
        <v>0</v>
      </c>
      <c r="I13" s="49">
        <f t="shared" si="2"/>
        <v>2791.3</v>
      </c>
      <c r="J13" s="49">
        <f t="shared" si="2"/>
        <v>2903.3</v>
      </c>
      <c r="K13" s="49">
        <f t="shared" si="2"/>
        <v>0</v>
      </c>
      <c r="L13" s="49">
        <f t="shared" si="2"/>
        <v>2903.3</v>
      </c>
    </row>
    <row r="14" spans="1:12" ht="45" x14ac:dyDescent="0.2">
      <c r="A14" s="44" t="s">
        <v>46</v>
      </c>
      <c r="B14" s="45">
        <v>650</v>
      </c>
      <c r="C14" s="46">
        <v>1</v>
      </c>
      <c r="D14" s="46">
        <v>2</v>
      </c>
      <c r="E14" s="47" t="s">
        <v>185</v>
      </c>
      <c r="F14" s="48" t="s">
        <v>47</v>
      </c>
      <c r="G14" s="56">
        <f>G15</f>
        <v>2791.3</v>
      </c>
      <c r="H14" s="56">
        <f t="shared" si="2"/>
        <v>0</v>
      </c>
      <c r="I14" s="56">
        <f t="shared" si="2"/>
        <v>2791.3</v>
      </c>
      <c r="J14" s="56">
        <f t="shared" si="2"/>
        <v>2903.3</v>
      </c>
      <c r="K14" s="56">
        <f t="shared" si="2"/>
        <v>0</v>
      </c>
      <c r="L14" s="56">
        <f t="shared" si="2"/>
        <v>2903.3</v>
      </c>
    </row>
    <row r="15" spans="1:12" ht="22.5" x14ac:dyDescent="0.2">
      <c r="A15" s="44" t="s">
        <v>50</v>
      </c>
      <c r="B15" s="45">
        <v>650</v>
      </c>
      <c r="C15" s="46">
        <v>1</v>
      </c>
      <c r="D15" s="46">
        <v>2</v>
      </c>
      <c r="E15" s="47" t="s">
        <v>185</v>
      </c>
      <c r="F15" s="48" t="s">
        <v>51</v>
      </c>
      <c r="G15" s="56">
        <f>G16+G17+G18</f>
        <v>2791.3</v>
      </c>
      <c r="H15" s="56">
        <f t="shared" ref="H15:I15" si="3">H16+H17+H18</f>
        <v>0</v>
      </c>
      <c r="I15" s="56">
        <f t="shared" si="3"/>
        <v>2791.3</v>
      </c>
      <c r="J15" s="56">
        <f>J16+J18+J17</f>
        <v>2903.3</v>
      </c>
      <c r="K15" s="56">
        <f>K16+K18+K17</f>
        <v>0</v>
      </c>
      <c r="L15" s="56">
        <f>L16+L18+L17</f>
        <v>2903.3</v>
      </c>
    </row>
    <row r="16" spans="1:12" x14ac:dyDescent="0.2">
      <c r="A16" s="44" t="s">
        <v>64</v>
      </c>
      <c r="B16" s="45">
        <v>650</v>
      </c>
      <c r="C16" s="46">
        <v>1</v>
      </c>
      <c r="D16" s="46">
        <v>2</v>
      </c>
      <c r="E16" s="47" t="s">
        <v>185</v>
      </c>
      <c r="F16" s="48">
        <v>121</v>
      </c>
      <c r="G16" s="56">
        <v>2143.9</v>
      </c>
      <c r="H16" s="56">
        <v>0</v>
      </c>
      <c r="I16" s="56">
        <f>G16+H16</f>
        <v>2143.9</v>
      </c>
      <c r="J16" s="56">
        <v>2230</v>
      </c>
      <c r="K16" s="56">
        <v>0</v>
      </c>
      <c r="L16" s="56">
        <f>J16+K16</f>
        <v>2230</v>
      </c>
    </row>
    <row r="17" spans="1:17" ht="22.5" x14ac:dyDescent="0.2">
      <c r="A17" s="44" t="s">
        <v>35</v>
      </c>
      <c r="B17" s="45" t="s">
        <v>135</v>
      </c>
      <c r="C17" s="46">
        <v>1</v>
      </c>
      <c r="D17" s="46">
        <v>2</v>
      </c>
      <c r="E17" s="47" t="s">
        <v>185</v>
      </c>
      <c r="F17" s="48">
        <v>122</v>
      </c>
      <c r="G17" s="94">
        <v>0</v>
      </c>
      <c r="H17" s="94">
        <v>0</v>
      </c>
      <c r="I17" s="94">
        <f>G17+H17</f>
        <v>0</v>
      </c>
      <c r="J17" s="56">
        <v>0</v>
      </c>
      <c r="K17" s="56">
        <v>0</v>
      </c>
      <c r="L17" s="56">
        <f>J17+K17</f>
        <v>0</v>
      </c>
    </row>
    <row r="18" spans="1:17" ht="33.75" x14ac:dyDescent="0.2">
      <c r="A18" s="44" t="s">
        <v>65</v>
      </c>
      <c r="B18" s="45">
        <v>650</v>
      </c>
      <c r="C18" s="46">
        <v>1</v>
      </c>
      <c r="D18" s="46">
        <v>2</v>
      </c>
      <c r="E18" s="47" t="s">
        <v>185</v>
      </c>
      <c r="F18" s="48">
        <v>129</v>
      </c>
      <c r="G18" s="216">
        <v>647.4</v>
      </c>
      <c r="H18" s="216">
        <v>0</v>
      </c>
      <c r="I18" s="216">
        <f>G18+H18</f>
        <v>647.4</v>
      </c>
      <c r="J18" s="216">
        <v>673.3</v>
      </c>
      <c r="K18" s="216">
        <v>0</v>
      </c>
      <c r="L18" s="216">
        <f>J18+K18</f>
        <v>673.3</v>
      </c>
      <c r="Q18" s="30"/>
    </row>
    <row r="19" spans="1:17" ht="33.75" x14ac:dyDescent="0.2">
      <c r="A19" s="73" t="s">
        <v>7</v>
      </c>
      <c r="B19" s="113">
        <v>650</v>
      </c>
      <c r="C19" s="114">
        <v>1</v>
      </c>
      <c r="D19" s="114">
        <v>4</v>
      </c>
      <c r="E19" s="71"/>
      <c r="F19" s="72"/>
      <c r="G19" s="142">
        <f>G20</f>
        <v>16461.5</v>
      </c>
      <c r="H19" s="142">
        <f t="shared" ref="H19:I19" si="4">H20</f>
        <v>0</v>
      </c>
      <c r="I19" s="142">
        <f t="shared" si="4"/>
        <v>16461.5</v>
      </c>
      <c r="J19" s="142">
        <f>J20</f>
        <v>15846</v>
      </c>
      <c r="K19" s="142">
        <f t="shared" ref="K19:L19" si="5">K20</f>
        <v>0</v>
      </c>
      <c r="L19" s="142">
        <f t="shared" si="5"/>
        <v>15846</v>
      </c>
    </row>
    <row r="20" spans="1:17" ht="33.75" x14ac:dyDescent="0.2">
      <c r="A20" s="138" t="s">
        <v>270</v>
      </c>
      <c r="B20" s="100">
        <v>650</v>
      </c>
      <c r="C20" s="101">
        <v>1</v>
      </c>
      <c r="D20" s="101">
        <v>4</v>
      </c>
      <c r="E20" s="102" t="s">
        <v>112</v>
      </c>
      <c r="F20" s="103" t="s">
        <v>42</v>
      </c>
      <c r="G20" s="123">
        <f>G22</f>
        <v>16461.5</v>
      </c>
      <c r="H20" s="123">
        <f t="shared" ref="H20:I20" si="6">H22</f>
        <v>0</v>
      </c>
      <c r="I20" s="123">
        <f t="shared" si="6"/>
        <v>16461.5</v>
      </c>
      <c r="J20" s="215">
        <f>J22</f>
        <v>15846</v>
      </c>
      <c r="K20" s="215">
        <f t="shared" ref="K20:L20" si="7">K22</f>
        <v>0</v>
      </c>
      <c r="L20" s="215">
        <f t="shared" si="7"/>
        <v>15846</v>
      </c>
    </row>
    <row r="21" spans="1:17" x14ac:dyDescent="0.2">
      <c r="A21" s="44" t="s">
        <v>214</v>
      </c>
      <c r="B21" s="100">
        <v>650</v>
      </c>
      <c r="C21" s="101">
        <v>1</v>
      </c>
      <c r="D21" s="101">
        <v>4</v>
      </c>
      <c r="E21" s="102" t="s">
        <v>167</v>
      </c>
      <c r="F21" s="103"/>
      <c r="G21" s="123"/>
      <c r="H21" s="123"/>
      <c r="I21" s="123"/>
      <c r="J21" s="215"/>
      <c r="K21" s="215"/>
      <c r="L21" s="215"/>
    </row>
    <row r="22" spans="1:17" ht="33.75" x14ac:dyDescent="0.2">
      <c r="A22" s="52" t="s">
        <v>285</v>
      </c>
      <c r="B22" s="45">
        <v>650</v>
      </c>
      <c r="C22" s="46">
        <v>1</v>
      </c>
      <c r="D22" s="46">
        <v>4</v>
      </c>
      <c r="E22" s="47" t="s">
        <v>166</v>
      </c>
      <c r="F22" s="48"/>
      <c r="G22" s="49">
        <f>G23</f>
        <v>16461.5</v>
      </c>
      <c r="H22" s="49">
        <f t="shared" ref="H22:I24" si="8">H23</f>
        <v>0</v>
      </c>
      <c r="I22" s="49">
        <f t="shared" si="8"/>
        <v>16461.5</v>
      </c>
      <c r="J22" s="216">
        <f t="shared" ref="J22:L24" si="9">J23</f>
        <v>15846</v>
      </c>
      <c r="K22" s="216">
        <f t="shared" si="9"/>
        <v>0</v>
      </c>
      <c r="L22" s="216">
        <f t="shared" si="9"/>
        <v>15846</v>
      </c>
    </row>
    <row r="23" spans="1:17" x14ac:dyDescent="0.2">
      <c r="A23" s="52" t="s">
        <v>34</v>
      </c>
      <c r="B23" s="45">
        <v>650</v>
      </c>
      <c r="C23" s="46">
        <v>1</v>
      </c>
      <c r="D23" s="46">
        <v>4</v>
      </c>
      <c r="E23" s="47" t="s">
        <v>186</v>
      </c>
      <c r="F23" s="48" t="s">
        <v>42</v>
      </c>
      <c r="G23" s="49">
        <f>G24</f>
        <v>16461.5</v>
      </c>
      <c r="H23" s="49">
        <f t="shared" si="8"/>
        <v>0</v>
      </c>
      <c r="I23" s="49">
        <f t="shared" si="8"/>
        <v>16461.5</v>
      </c>
      <c r="J23" s="216">
        <f t="shared" si="9"/>
        <v>15846</v>
      </c>
      <c r="K23" s="216">
        <f t="shared" si="9"/>
        <v>0</v>
      </c>
      <c r="L23" s="216">
        <f t="shared" si="9"/>
        <v>15846</v>
      </c>
    </row>
    <row r="24" spans="1:17" ht="45" x14ac:dyDescent="0.2">
      <c r="A24" s="44" t="s">
        <v>46</v>
      </c>
      <c r="B24" s="45">
        <v>650</v>
      </c>
      <c r="C24" s="46">
        <v>1</v>
      </c>
      <c r="D24" s="46">
        <v>4</v>
      </c>
      <c r="E24" s="47" t="s">
        <v>186</v>
      </c>
      <c r="F24" s="48" t="s">
        <v>47</v>
      </c>
      <c r="G24" s="49">
        <f>G25</f>
        <v>16461.5</v>
      </c>
      <c r="H24" s="49">
        <f t="shared" si="8"/>
        <v>0</v>
      </c>
      <c r="I24" s="49">
        <f t="shared" si="8"/>
        <v>16461.5</v>
      </c>
      <c r="J24" s="216">
        <f t="shared" si="9"/>
        <v>15846</v>
      </c>
      <c r="K24" s="216">
        <f t="shared" si="9"/>
        <v>0</v>
      </c>
      <c r="L24" s="216">
        <f t="shared" si="9"/>
        <v>15846</v>
      </c>
    </row>
    <row r="25" spans="1:17" ht="22.5" x14ac:dyDescent="0.2">
      <c r="A25" s="44" t="s">
        <v>50</v>
      </c>
      <c r="B25" s="45">
        <v>650</v>
      </c>
      <c r="C25" s="46">
        <v>1</v>
      </c>
      <c r="D25" s="46">
        <v>4</v>
      </c>
      <c r="E25" s="47" t="s">
        <v>186</v>
      </c>
      <c r="F25" s="48" t="s">
        <v>51</v>
      </c>
      <c r="G25" s="94">
        <f>G26+G27+G28</f>
        <v>16461.5</v>
      </c>
      <c r="H25" s="94">
        <f t="shared" ref="H25:I25" si="10">H26+H27+H28</f>
        <v>0</v>
      </c>
      <c r="I25" s="94">
        <f t="shared" si="10"/>
        <v>16461.5</v>
      </c>
      <c r="J25" s="94">
        <f>J26+J27+J28</f>
        <v>15846</v>
      </c>
      <c r="K25" s="94">
        <f t="shared" ref="K25:L25" si="11">K26+K27+K28</f>
        <v>0</v>
      </c>
      <c r="L25" s="94">
        <f t="shared" si="11"/>
        <v>15846</v>
      </c>
    </row>
    <row r="26" spans="1:17" x14ac:dyDescent="0.2">
      <c r="A26" s="44" t="s">
        <v>64</v>
      </c>
      <c r="B26" s="45">
        <v>650</v>
      </c>
      <c r="C26" s="46">
        <v>1</v>
      </c>
      <c r="D26" s="46">
        <v>4</v>
      </c>
      <c r="E26" s="47" t="s">
        <v>186</v>
      </c>
      <c r="F26" s="48">
        <v>121</v>
      </c>
      <c r="G26" s="94">
        <v>13505</v>
      </c>
      <c r="H26" s="94">
        <v>0</v>
      </c>
      <c r="I26" s="94">
        <f>G26+H26</f>
        <v>13505</v>
      </c>
      <c r="J26" s="216">
        <v>12846</v>
      </c>
      <c r="K26" s="216">
        <v>0</v>
      </c>
      <c r="L26" s="216">
        <f>J26+K26</f>
        <v>12846</v>
      </c>
    </row>
    <row r="27" spans="1:17" ht="22.5" x14ac:dyDescent="0.2">
      <c r="A27" s="44" t="s">
        <v>35</v>
      </c>
      <c r="B27" s="45">
        <v>650</v>
      </c>
      <c r="C27" s="46">
        <v>1</v>
      </c>
      <c r="D27" s="46">
        <v>4</v>
      </c>
      <c r="E27" s="47" t="s">
        <v>186</v>
      </c>
      <c r="F27" s="48">
        <v>122</v>
      </c>
      <c r="G27" s="94">
        <v>0</v>
      </c>
      <c r="H27" s="94">
        <v>0</v>
      </c>
      <c r="I27" s="94">
        <f>G27+H27</f>
        <v>0</v>
      </c>
      <c r="J27" s="216">
        <v>0</v>
      </c>
      <c r="K27" s="216">
        <v>0</v>
      </c>
      <c r="L27" s="216">
        <f>J27+K27</f>
        <v>0</v>
      </c>
    </row>
    <row r="28" spans="1:17" ht="33.75" x14ac:dyDescent="0.2">
      <c r="A28" s="44" t="s">
        <v>65</v>
      </c>
      <c r="B28" s="45">
        <v>650</v>
      </c>
      <c r="C28" s="46">
        <v>1</v>
      </c>
      <c r="D28" s="46">
        <v>4</v>
      </c>
      <c r="E28" s="47" t="s">
        <v>186</v>
      </c>
      <c r="F28" s="48">
        <v>129</v>
      </c>
      <c r="G28" s="94">
        <v>2956.5</v>
      </c>
      <c r="H28" s="94">
        <v>0</v>
      </c>
      <c r="I28" s="94">
        <f>G28+H28</f>
        <v>2956.5</v>
      </c>
      <c r="J28" s="216">
        <v>3000</v>
      </c>
      <c r="K28" s="216">
        <v>0</v>
      </c>
      <c r="L28" s="216">
        <f>J28+K28</f>
        <v>3000</v>
      </c>
    </row>
    <row r="29" spans="1:17" x14ac:dyDescent="0.2">
      <c r="A29" s="76" t="s">
        <v>259</v>
      </c>
      <c r="B29" s="113">
        <v>650</v>
      </c>
      <c r="C29" s="114">
        <v>1</v>
      </c>
      <c r="D29" s="114">
        <v>6</v>
      </c>
      <c r="E29" s="71"/>
      <c r="F29" s="72"/>
      <c r="G29" s="62">
        <f>G35+G30</f>
        <v>24.4</v>
      </c>
      <c r="H29" s="62">
        <f t="shared" ref="H29:I29" si="12">H35+H30</f>
        <v>0</v>
      </c>
      <c r="I29" s="62">
        <f t="shared" si="12"/>
        <v>24.4</v>
      </c>
      <c r="J29" s="62">
        <f>J35+J30</f>
        <v>24.4</v>
      </c>
      <c r="K29" s="62">
        <f t="shared" ref="K29:L29" si="13">K35+K30</f>
        <v>0</v>
      </c>
      <c r="L29" s="62">
        <f t="shared" si="13"/>
        <v>24.4</v>
      </c>
    </row>
    <row r="30" spans="1:17" ht="33.75" x14ac:dyDescent="0.2">
      <c r="A30" s="153" t="s">
        <v>287</v>
      </c>
      <c r="B30" s="45">
        <v>650</v>
      </c>
      <c r="C30" s="46">
        <v>1</v>
      </c>
      <c r="D30" s="46">
        <v>6</v>
      </c>
      <c r="E30" s="71" t="s">
        <v>111</v>
      </c>
      <c r="F30" s="48"/>
      <c r="G30" s="49">
        <f>G31</f>
        <v>0</v>
      </c>
      <c r="H30" s="49">
        <f t="shared" ref="H30:I30" si="14">H31</f>
        <v>0</v>
      </c>
      <c r="I30" s="49">
        <f t="shared" si="14"/>
        <v>0</v>
      </c>
      <c r="J30" s="49">
        <f>J31</f>
        <v>0</v>
      </c>
      <c r="K30" s="49">
        <f t="shared" ref="K30:L30" si="15">K31</f>
        <v>0</v>
      </c>
      <c r="L30" s="49">
        <f t="shared" si="15"/>
        <v>0</v>
      </c>
    </row>
    <row r="31" spans="1:17" ht="45" x14ac:dyDescent="0.2">
      <c r="A31" s="153" t="s">
        <v>261</v>
      </c>
      <c r="B31" s="45">
        <v>650</v>
      </c>
      <c r="C31" s="46">
        <v>1</v>
      </c>
      <c r="D31" s="46">
        <v>6</v>
      </c>
      <c r="E31" s="47" t="s">
        <v>113</v>
      </c>
      <c r="F31" s="48"/>
      <c r="G31" s="49">
        <f t="shared" ref="G31:L33" si="16">G32</f>
        <v>0</v>
      </c>
      <c r="H31" s="49">
        <f t="shared" si="16"/>
        <v>0</v>
      </c>
      <c r="I31" s="49">
        <f t="shared" si="16"/>
        <v>0</v>
      </c>
      <c r="J31" s="49">
        <f t="shared" si="16"/>
        <v>0</v>
      </c>
      <c r="K31" s="49">
        <f t="shared" si="16"/>
        <v>0</v>
      </c>
      <c r="L31" s="49">
        <f t="shared" si="16"/>
        <v>0</v>
      </c>
    </row>
    <row r="32" spans="1:17" x14ac:dyDescent="0.2">
      <c r="A32" s="44" t="s">
        <v>56</v>
      </c>
      <c r="B32" s="45">
        <v>650</v>
      </c>
      <c r="C32" s="46">
        <v>1</v>
      </c>
      <c r="D32" s="46">
        <v>6</v>
      </c>
      <c r="E32" s="47" t="s">
        <v>262</v>
      </c>
      <c r="F32" s="48"/>
      <c r="G32" s="49">
        <f t="shared" si="16"/>
        <v>0</v>
      </c>
      <c r="H32" s="49">
        <f t="shared" si="16"/>
        <v>0</v>
      </c>
      <c r="I32" s="49">
        <f t="shared" si="16"/>
        <v>0</v>
      </c>
      <c r="J32" s="49">
        <f t="shared" si="16"/>
        <v>0</v>
      </c>
      <c r="K32" s="49">
        <f t="shared" si="16"/>
        <v>0</v>
      </c>
      <c r="L32" s="49">
        <f t="shared" si="16"/>
        <v>0</v>
      </c>
    </row>
    <row r="33" spans="1:18" x14ac:dyDescent="0.2">
      <c r="A33" s="44" t="s">
        <v>41</v>
      </c>
      <c r="B33" s="45">
        <v>650</v>
      </c>
      <c r="C33" s="46">
        <v>1</v>
      </c>
      <c r="D33" s="46">
        <v>6</v>
      </c>
      <c r="E33" s="47" t="s">
        <v>262</v>
      </c>
      <c r="F33" s="48">
        <v>500</v>
      </c>
      <c r="G33" s="49">
        <f t="shared" si="16"/>
        <v>0</v>
      </c>
      <c r="H33" s="49">
        <f t="shared" si="16"/>
        <v>0</v>
      </c>
      <c r="I33" s="49">
        <f t="shared" si="16"/>
        <v>0</v>
      </c>
      <c r="J33" s="49">
        <f t="shared" si="16"/>
        <v>0</v>
      </c>
      <c r="K33" s="49">
        <f t="shared" si="16"/>
        <v>0</v>
      </c>
      <c r="L33" s="49">
        <f t="shared" si="16"/>
        <v>0</v>
      </c>
    </row>
    <row r="34" spans="1:18" x14ac:dyDescent="0.2">
      <c r="A34" s="44" t="s">
        <v>41</v>
      </c>
      <c r="B34" s="45">
        <v>650</v>
      </c>
      <c r="C34" s="46">
        <v>1</v>
      </c>
      <c r="D34" s="46">
        <v>6</v>
      </c>
      <c r="E34" s="47" t="s">
        <v>262</v>
      </c>
      <c r="F34" s="48">
        <v>540</v>
      </c>
      <c r="G34" s="86">
        <v>0</v>
      </c>
      <c r="H34" s="86">
        <v>0</v>
      </c>
      <c r="I34" s="86">
        <f>G34+H34</f>
        <v>0</v>
      </c>
      <c r="J34" s="86">
        <v>0</v>
      </c>
      <c r="K34" s="86">
        <v>0</v>
      </c>
      <c r="L34" s="86">
        <f>J34+K34</f>
        <v>0</v>
      </c>
    </row>
    <row r="35" spans="1:18" ht="33.75" x14ac:dyDescent="0.2">
      <c r="A35" s="138" t="s">
        <v>270</v>
      </c>
      <c r="B35" s="100" t="s">
        <v>135</v>
      </c>
      <c r="C35" s="101">
        <v>1</v>
      </c>
      <c r="D35" s="101">
        <v>6</v>
      </c>
      <c r="E35" s="139" t="s">
        <v>112</v>
      </c>
      <c r="F35" s="139"/>
      <c r="G35" s="140">
        <f>G36</f>
        <v>24.4</v>
      </c>
      <c r="H35" s="140">
        <f t="shared" ref="H35:I36" si="17">H36</f>
        <v>0</v>
      </c>
      <c r="I35" s="140">
        <f t="shared" si="17"/>
        <v>24.4</v>
      </c>
      <c r="J35" s="140">
        <f>J36</f>
        <v>24.4</v>
      </c>
      <c r="K35" s="140">
        <f t="shared" ref="K35:L36" si="18">K36</f>
        <v>0</v>
      </c>
      <c r="L35" s="140">
        <f t="shared" si="18"/>
        <v>24.4</v>
      </c>
    </row>
    <row r="36" spans="1:18" x14ac:dyDescent="0.2">
      <c r="A36" s="44" t="s">
        <v>214</v>
      </c>
      <c r="B36" s="100" t="s">
        <v>135</v>
      </c>
      <c r="C36" s="101">
        <v>1</v>
      </c>
      <c r="D36" s="101">
        <v>6</v>
      </c>
      <c r="E36" s="139" t="s">
        <v>167</v>
      </c>
      <c r="F36" s="139"/>
      <c r="G36" s="140">
        <f>G37</f>
        <v>24.4</v>
      </c>
      <c r="H36" s="140">
        <f t="shared" si="17"/>
        <v>0</v>
      </c>
      <c r="I36" s="140">
        <f t="shared" si="17"/>
        <v>24.4</v>
      </c>
      <c r="J36" s="140">
        <f>J37</f>
        <v>24.4</v>
      </c>
      <c r="K36" s="140">
        <f t="shared" si="18"/>
        <v>0</v>
      </c>
      <c r="L36" s="140">
        <f t="shared" si="18"/>
        <v>24.4</v>
      </c>
    </row>
    <row r="37" spans="1:18" ht="33.75" x14ac:dyDescent="0.2">
      <c r="A37" s="52" t="s">
        <v>285</v>
      </c>
      <c r="B37" s="45">
        <v>652</v>
      </c>
      <c r="C37" s="46">
        <v>1</v>
      </c>
      <c r="D37" s="46">
        <v>6</v>
      </c>
      <c r="E37" s="91" t="s">
        <v>166</v>
      </c>
      <c r="F37" s="91"/>
      <c r="G37" s="94">
        <f t="shared" ref="G37:L39" si="19">G38</f>
        <v>24.4</v>
      </c>
      <c r="H37" s="94">
        <f t="shared" si="19"/>
        <v>0</v>
      </c>
      <c r="I37" s="94">
        <f t="shared" si="19"/>
        <v>24.4</v>
      </c>
      <c r="J37" s="94">
        <f t="shared" si="19"/>
        <v>24.4</v>
      </c>
      <c r="K37" s="94">
        <f t="shared" si="19"/>
        <v>0</v>
      </c>
      <c r="L37" s="94">
        <f t="shared" si="19"/>
        <v>24.4</v>
      </c>
      <c r="N37" s="92"/>
      <c r="O37" s="92"/>
      <c r="P37" s="92"/>
      <c r="Q37" s="92"/>
      <c r="R37" s="92"/>
    </row>
    <row r="38" spans="1:18" ht="57" customHeight="1" x14ac:dyDescent="0.2">
      <c r="A38" s="44" t="s">
        <v>62</v>
      </c>
      <c r="B38" s="45">
        <v>653</v>
      </c>
      <c r="C38" s="46">
        <v>1</v>
      </c>
      <c r="D38" s="46">
        <v>6</v>
      </c>
      <c r="E38" s="91" t="s">
        <v>187</v>
      </c>
      <c r="F38" s="90"/>
      <c r="G38" s="94">
        <f t="shared" si="19"/>
        <v>24.4</v>
      </c>
      <c r="H38" s="94">
        <f t="shared" si="19"/>
        <v>0</v>
      </c>
      <c r="I38" s="94">
        <f t="shared" si="19"/>
        <v>24.4</v>
      </c>
      <c r="J38" s="94">
        <f t="shared" si="19"/>
        <v>24.4</v>
      </c>
      <c r="K38" s="94">
        <f t="shared" si="19"/>
        <v>0</v>
      </c>
      <c r="L38" s="94">
        <f t="shared" si="19"/>
        <v>24.4</v>
      </c>
      <c r="N38" s="92"/>
      <c r="O38" s="92"/>
      <c r="P38" s="92"/>
      <c r="Q38" s="93"/>
      <c r="R38" s="92"/>
    </row>
    <row r="39" spans="1:18" x14ac:dyDescent="0.2">
      <c r="A39" s="44" t="s">
        <v>56</v>
      </c>
      <c r="B39" s="45">
        <v>654</v>
      </c>
      <c r="C39" s="46">
        <v>1</v>
      </c>
      <c r="D39" s="46">
        <v>6</v>
      </c>
      <c r="E39" s="90" t="s">
        <v>187</v>
      </c>
      <c r="F39" s="96">
        <v>500</v>
      </c>
      <c r="G39" s="69">
        <f>G40</f>
        <v>24.4</v>
      </c>
      <c r="H39" s="69">
        <f t="shared" si="19"/>
        <v>0</v>
      </c>
      <c r="I39" s="69">
        <f t="shared" si="19"/>
        <v>24.4</v>
      </c>
      <c r="J39" s="94">
        <f t="shared" si="19"/>
        <v>24.4</v>
      </c>
      <c r="K39" s="94">
        <f t="shared" si="19"/>
        <v>0</v>
      </c>
      <c r="L39" s="94">
        <f t="shared" si="19"/>
        <v>24.4</v>
      </c>
      <c r="N39" s="92"/>
      <c r="O39" s="92"/>
      <c r="P39" s="92"/>
      <c r="Q39" s="92"/>
      <c r="R39" s="92"/>
    </row>
    <row r="40" spans="1:18" x14ac:dyDescent="0.2">
      <c r="A40" s="44" t="s">
        <v>41</v>
      </c>
      <c r="B40" s="45">
        <v>655</v>
      </c>
      <c r="C40" s="46">
        <v>1</v>
      </c>
      <c r="D40" s="46">
        <v>6</v>
      </c>
      <c r="E40" s="96" t="s">
        <v>187</v>
      </c>
      <c r="F40" s="5">
        <v>540</v>
      </c>
      <c r="G40" s="86">
        <v>24.4</v>
      </c>
      <c r="H40" s="86">
        <v>0</v>
      </c>
      <c r="I40" s="86">
        <f>G40+H40</f>
        <v>24.4</v>
      </c>
      <c r="J40" s="86">
        <v>24.4</v>
      </c>
      <c r="K40" s="86">
        <v>0</v>
      </c>
      <c r="L40" s="86">
        <f>J40+K40</f>
        <v>24.4</v>
      </c>
      <c r="N40" s="92"/>
      <c r="O40" s="92"/>
      <c r="P40" s="92"/>
      <c r="Q40" s="92"/>
      <c r="R40" s="92"/>
    </row>
    <row r="41" spans="1:18" x14ac:dyDescent="0.2">
      <c r="A41" s="70" t="s">
        <v>8</v>
      </c>
      <c r="B41" s="113">
        <v>650</v>
      </c>
      <c r="C41" s="114">
        <v>1</v>
      </c>
      <c r="D41" s="114">
        <v>11</v>
      </c>
      <c r="E41" s="71"/>
      <c r="F41" s="72" t="s">
        <v>42</v>
      </c>
      <c r="G41" s="62">
        <f>G42</f>
        <v>50</v>
      </c>
      <c r="H41" s="62">
        <f t="shared" ref="H41:I45" si="20">H42</f>
        <v>0</v>
      </c>
      <c r="I41" s="62">
        <f t="shared" si="20"/>
        <v>50</v>
      </c>
      <c r="J41" s="62">
        <f t="shared" ref="J41:L45" si="21">J42</f>
        <v>50</v>
      </c>
      <c r="K41" s="62">
        <f t="shared" si="21"/>
        <v>0</v>
      </c>
      <c r="L41" s="62">
        <f t="shared" si="21"/>
        <v>50</v>
      </c>
      <c r="N41" s="92"/>
      <c r="O41" s="92"/>
      <c r="P41" s="92"/>
      <c r="Q41" s="92"/>
      <c r="R41" s="92"/>
    </row>
    <row r="42" spans="1:18" x14ac:dyDescent="0.2">
      <c r="A42" s="76" t="s">
        <v>259</v>
      </c>
      <c r="B42" s="45">
        <v>650</v>
      </c>
      <c r="C42" s="46">
        <v>1</v>
      </c>
      <c r="D42" s="46">
        <v>11</v>
      </c>
      <c r="E42" s="47" t="s">
        <v>111</v>
      </c>
      <c r="F42" s="48" t="s">
        <v>42</v>
      </c>
      <c r="G42" s="49">
        <f>G43</f>
        <v>50</v>
      </c>
      <c r="H42" s="49">
        <f t="shared" si="20"/>
        <v>0</v>
      </c>
      <c r="I42" s="49">
        <f t="shared" si="20"/>
        <v>50</v>
      </c>
      <c r="J42" s="49">
        <f t="shared" si="21"/>
        <v>50</v>
      </c>
      <c r="K42" s="49">
        <f t="shared" si="21"/>
        <v>0</v>
      </c>
      <c r="L42" s="49">
        <f t="shared" si="21"/>
        <v>50</v>
      </c>
    </row>
    <row r="43" spans="1:18" ht="22.5" x14ac:dyDescent="0.2">
      <c r="A43" s="153" t="s">
        <v>136</v>
      </c>
      <c r="B43" s="45">
        <v>650</v>
      </c>
      <c r="C43" s="46">
        <v>1</v>
      </c>
      <c r="D43" s="46">
        <v>11</v>
      </c>
      <c r="E43" s="47" t="s">
        <v>263</v>
      </c>
      <c r="F43" s="48" t="s">
        <v>42</v>
      </c>
      <c r="G43" s="49">
        <f>G44</f>
        <v>50</v>
      </c>
      <c r="H43" s="49">
        <f t="shared" si="20"/>
        <v>0</v>
      </c>
      <c r="I43" s="49">
        <f t="shared" si="20"/>
        <v>50</v>
      </c>
      <c r="J43" s="49">
        <f t="shared" si="21"/>
        <v>50</v>
      </c>
      <c r="K43" s="49">
        <f t="shared" si="21"/>
        <v>0</v>
      </c>
      <c r="L43" s="49">
        <f t="shared" si="21"/>
        <v>50</v>
      </c>
    </row>
    <row r="44" spans="1:18" x14ac:dyDescent="0.2">
      <c r="A44" s="153" t="s">
        <v>264</v>
      </c>
      <c r="B44" s="45">
        <v>650</v>
      </c>
      <c r="C44" s="46">
        <v>1</v>
      </c>
      <c r="D44" s="46">
        <v>11</v>
      </c>
      <c r="E44" s="47" t="s">
        <v>257</v>
      </c>
      <c r="F44" s="48"/>
      <c r="G44" s="53">
        <f>G45</f>
        <v>50</v>
      </c>
      <c r="H44" s="53">
        <f t="shared" si="20"/>
        <v>0</v>
      </c>
      <c r="I44" s="53">
        <f t="shared" si="20"/>
        <v>50</v>
      </c>
      <c r="J44" s="53">
        <f t="shared" si="21"/>
        <v>50</v>
      </c>
      <c r="K44" s="53">
        <f t="shared" si="21"/>
        <v>0</v>
      </c>
      <c r="L44" s="53">
        <f t="shared" si="21"/>
        <v>50</v>
      </c>
    </row>
    <row r="45" spans="1:18" x14ac:dyDescent="0.2">
      <c r="A45" s="44" t="s">
        <v>52</v>
      </c>
      <c r="B45" s="45">
        <v>650</v>
      </c>
      <c r="C45" s="46">
        <v>1</v>
      </c>
      <c r="D45" s="46">
        <v>11</v>
      </c>
      <c r="E45" s="47" t="s">
        <v>257</v>
      </c>
      <c r="F45" s="48" t="s">
        <v>53</v>
      </c>
      <c r="G45" s="49">
        <f>G46</f>
        <v>50</v>
      </c>
      <c r="H45" s="49">
        <f t="shared" si="20"/>
        <v>0</v>
      </c>
      <c r="I45" s="49">
        <f t="shared" si="20"/>
        <v>50</v>
      </c>
      <c r="J45" s="49">
        <f t="shared" si="21"/>
        <v>50</v>
      </c>
      <c r="K45" s="49">
        <f t="shared" si="21"/>
        <v>0</v>
      </c>
      <c r="L45" s="49">
        <f t="shared" si="21"/>
        <v>50</v>
      </c>
    </row>
    <row r="46" spans="1:18" x14ac:dyDescent="0.2">
      <c r="A46" s="44" t="s">
        <v>37</v>
      </c>
      <c r="B46" s="45">
        <v>650</v>
      </c>
      <c r="C46" s="46">
        <v>1</v>
      </c>
      <c r="D46" s="46">
        <v>11</v>
      </c>
      <c r="E46" s="47" t="s">
        <v>257</v>
      </c>
      <c r="F46" s="48" t="s">
        <v>31</v>
      </c>
      <c r="G46" s="53">
        <v>50</v>
      </c>
      <c r="H46" s="53">
        <v>0</v>
      </c>
      <c r="I46" s="53">
        <f>G46+H46</f>
        <v>50</v>
      </c>
      <c r="J46" s="53">
        <v>50</v>
      </c>
      <c r="K46" s="53">
        <v>0</v>
      </c>
      <c r="L46" s="53">
        <f>J46+K46</f>
        <v>50</v>
      </c>
    </row>
    <row r="47" spans="1:18" x14ac:dyDescent="0.2">
      <c r="A47" s="219" t="s">
        <v>9</v>
      </c>
      <c r="B47" s="113">
        <v>650</v>
      </c>
      <c r="C47" s="114">
        <v>1</v>
      </c>
      <c r="D47" s="114">
        <v>13</v>
      </c>
      <c r="E47" s="71" t="s">
        <v>42</v>
      </c>
      <c r="F47" s="72" t="s">
        <v>42</v>
      </c>
      <c r="G47" s="62">
        <f>G53+G77+G94+G48+G87</f>
        <v>8902.4</v>
      </c>
      <c r="H47" s="62">
        <f t="shared" ref="H47:I47" si="22">H53+H77+H94+H48+H87</f>
        <v>0</v>
      </c>
      <c r="I47" s="62">
        <f t="shared" si="22"/>
        <v>8902.4</v>
      </c>
      <c r="J47" s="62">
        <f>J53+J77+J94+J48+J87</f>
        <v>8145</v>
      </c>
      <c r="K47" s="62">
        <f t="shared" ref="K47:L47" si="23">K53+K77+K94+K48+K87</f>
        <v>0</v>
      </c>
      <c r="L47" s="62">
        <f t="shared" si="23"/>
        <v>8145</v>
      </c>
    </row>
    <row r="48" spans="1:18" x14ac:dyDescent="0.2">
      <c r="A48" s="220" t="s">
        <v>259</v>
      </c>
      <c r="B48" s="45">
        <v>650</v>
      </c>
      <c r="C48" s="46">
        <v>1</v>
      </c>
      <c r="D48" s="46">
        <v>13</v>
      </c>
      <c r="E48" s="47" t="s">
        <v>111</v>
      </c>
      <c r="F48" s="48"/>
      <c r="G48" s="49">
        <f t="shared" ref="G48:L51" si="24">G49</f>
        <v>1120</v>
      </c>
      <c r="H48" s="49">
        <f t="shared" si="24"/>
        <v>0</v>
      </c>
      <c r="I48" s="49">
        <f t="shared" si="24"/>
        <v>1120</v>
      </c>
      <c r="J48" s="49">
        <f t="shared" si="24"/>
        <v>2210</v>
      </c>
      <c r="K48" s="49">
        <f t="shared" si="24"/>
        <v>0</v>
      </c>
      <c r="L48" s="49">
        <f t="shared" si="24"/>
        <v>2210</v>
      </c>
    </row>
    <row r="49" spans="1:13" ht="22.5" x14ac:dyDescent="0.2">
      <c r="A49" s="153" t="s">
        <v>136</v>
      </c>
      <c r="B49" s="45">
        <v>650</v>
      </c>
      <c r="C49" s="46">
        <v>1</v>
      </c>
      <c r="D49" s="46">
        <v>13</v>
      </c>
      <c r="E49" s="47" t="s">
        <v>340</v>
      </c>
      <c r="F49" s="48"/>
      <c r="G49" s="49">
        <f t="shared" si="24"/>
        <v>1120</v>
      </c>
      <c r="H49" s="49">
        <f t="shared" si="24"/>
        <v>0</v>
      </c>
      <c r="I49" s="49">
        <f t="shared" si="24"/>
        <v>1120</v>
      </c>
      <c r="J49" s="49">
        <f t="shared" si="24"/>
        <v>2210</v>
      </c>
      <c r="K49" s="49">
        <f t="shared" si="24"/>
        <v>0</v>
      </c>
      <c r="L49" s="49">
        <f t="shared" si="24"/>
        <v>2210</v>
      </c>
    </row>
    <row r="50" spans="1:13" x14ac:dyDescent="0.2">
      <c r="A50" s="51" t="s">
        <v>327</v>
      </c>
      <c r="B50" s="45">
        <v>650</v>
      </c>
      <c r="C50" s="46">
        <v>1</v>
      </c>
      <c r="D50" s="46">
        <v>13</v>
      </c>
      <c r="E50" s="47" t="s">
        <v>338</v>
      </c>
      <c r="F50" s="48"/>
      <c r="G50" s="49">
        <f>G51</f>
        <v>1120</v>
      </c>
      <c r="H50" s="49">
        <f t="shared" si="24"/>
        <v>0</v>
      </c>
      <c r="I50" s="49">
        <f t="shared" si="24"/>
        <v>1120</v>
      </c>
      <c r="J50" s="49">
        <f>J51</f>
        <v>2210</v>
      </c>
      <c r="K50" s="49">
        <f t="shared" si="24"/>
        <v>0</v>
      </c>
      <c r="L50" s="49">
        <f t="shared" si="24"/>
        <v>2210</v>
      </c>
    </row>
    <row r="51" spans="1:13" x14ac:dyDescent="0.2">
      <c r="A51" s="44" t="s">
        <v>52</v>
      </c>
      <c r="B51" s="45">
        <v>650</v>
      </c>
      <c r="C51" s="46">
        <v>1</v>
      </c>
      <c r="D51" s="46">
        <v>13</v>
      </c>
      <c r="E51" s="47" t="s">
        <v>338</v>
      </c>
      <c r="F51" s="48">
        <v>800</v>
      </c>
      <c r="G51" s="49">
        <f>G52</f>
        <v>1120</v>
      </c>
      <c r="H51" s="49">
        <f t="shared" si="24"/>
        <v>0</v>
      </c>
      <c r="I51" s="49">
        <f t="shared" si="24"/>
        <v>1120</v>
      </c>
      <c r="J51" s="49">
        <f>J52</f>
        <v>2210</v>
      </c>
      <c r="K51" s="49">
        <f t="shared" si="24"/>
        <v>0</v>
      </c>
      <c r="L51" s="49">
        <f t="shared" si="24"/>
        <v>2210</v>
      </c>
    </row>
    <row r="52" spans="1:13" x14ac:dyDescent="0.2">
      <c r="A52" s="51" t="s">
        <v>37</v>
      </c>
      <c r="B52" s="45">
        <v>650</v>
      </c>
      <c r="C52" s="46">
        <v>1</v>
      </c>
      <c r="D52" s="46">
        <v>13</v>
      </c>
      <c r="E52" s="47" t="s">
        <v>338</v>
      </c>
      <c r="F52" s="48">
        <v>870</v>
      </c>
      <c r="G52" s="49">
        <v>1120</v>
      </c>
      <c r="H52" s="49">
        <v>0</v>
      </c>
      <c r="I52" s="49">
        <f>G52+H52</f>
        <v>1120</v>
      </c>
      <c r="J52" s="49">
        <v>2210</v>
      </c>
      <c r="K52" s="49">
        <v>0</v>
      </c>
      <c r="L52" s="49">
        <f>J52+K52</f>
        <v>2210</v>
      </c>
      <c r="M52" s="213"/>
    </row>
    <row r="53" spans="1:13" ht="33.75" x14ac:dyDescent="0.2">
      <c r="A53" s="138" t="s">
        <v>270</v>
      </c>
      <c r="B53" s="100">
        <v>650</v>
      </c>
      <c r="C53" s="101">
        <v>1</v>
      </c>
      <c r="D53" s="101">
        <v>13</v>
      </c>
      <c r="E53" s="102" t="s">
        <v>112</v>
      </c>
      <c r="F53" s="103" t="s">
        <v>42</v>
      </c>
      <c r="G53" s="123">
        <f>G60+G73+G55</f>
        <v>7335.4</v>
      </c>
      <c r="H53" s="123">
        <f t="shared" ref="H53:I53" si="25">H60+H73+H55</f>
        <v>0</v>
      </c>
      <c r="I53" s="123">
        <f t="shared" si="25"/>
        <v>7335.4</v>
      </c>
      <c r="J53" s="123">
        <f>J60+J73+J55</f>
        <v>5508</v>
      </c>
      <c r="K53" s="123">
        <f t="shared" ref="K53:L53" si="26">K60+K73+K55</f>
        <v>0</v>
      </c>
      <c r="L53" s="123">
        <f t="shared" si="26"/>
        <v>5508</v>
      </c>
    </row>
    <row r="54" spans="1:13" x14ac:dyDescent="0.2">
      <c r="A54" s="44" t="s">
        <v>214</v>
      </c>
      <c r="B54" s="100">
        <v>650</v>
      </c>
      <c r="C54" s="101">
        <v>1</v>
      </c>
      <c r="D54" s="101">
        <v>13</v>
      </c>
      <c r="E54" s="102" t="s">
        <v>167</v>
      </c>
      <c r="F54" s="103"/>
      <c r="G54" s="123">
        <f>G55+G73+G60</f>
        <v>7335.4</v>
      </c>
      <c r="H54" s="123">
        <f t="shared" ref="H54:I54" si="27">H55+H73+H60</f>
        <v>0</v>
      </c>
      <c r="I54" s="123">
        <f t="shared" si="27"/>
        <v>7335.4</v>
      </c>
      <c r="J54" s="123">
        <f>J55+J73+J60</f>
        <v>5508</v>
      </c>
      <c r="K54" s="123">
        <f t="shared" ref="K54:L54" si="28">K55+K73+K60</f>
        <v>0</v>
      </c>
      <c r="L54" s="123">
        <f t="shared" si="28"/>
        <v>5508</v>
      </c>
    </row>
    <row r="55" spans="1:13" ht="33.75" x14ac:dyDescent="0.2">
      <c r="A55" s="52" t="s">
        <v>341</v>
      </c>
      <c r="B55" s="100">
        <v>650</v>
      </c>
      <c r="C55" s="101">
        <v>1</v>
      </c>
      <c r="D55" s="101">
        <v>13</v>
      </c>
      <c r="E55" s="102" t="s">
        <v>166</v>
      </c>
      <c r="F55" s="103"/>
      <c r="G55" s="123">
        <f t="shared" ref="G55:L58" si="29">G56</f>
        <v>15</v>
      </c>
      <c r="H55" s="123">
        <f t="shared" si="29"/>
        <v>0</v>
      </c>
      <c r="I55" s="123">
        <f t="shared" si="29"/>
        <v>15</v>
      </c>
      <c r="J55" s="123">
        <f t="shared" si="29"/>
        <v>15</v>
      </c>
      <c r="K55" s="123">
        <f t="shared" si="29"/>
        <v>0</v>
      </c>
      <c r="L55" s="123">
        <f t="shared" si="29"/>
        <v>15</v>
      </c>
    </row>
    <row r="56" spans="1:13" x14ac:dyDescent="0.2">
      <c r="A56" s="112" t="s">
        <v>60</v>
      </c>
      <c r="B56" s="100">
        <v>650</v>
      </c>
      <c r="C56" s="101">
        <v>1</v>
      </c>
      <c r="D56" s="101">
        <v>13</v>
      </c>
      <c r="E56" s="102" t="s">
        <v>238</v>
      </c>
      <c r="F56" s="103"/>
      <c r="G56" s="123">
        <f t="shared" si="29"/>
        <v>15</v>
      </c>
      <c r="H56" s="123">
        <f t="shared" si="29"/>
        <v>0</v>
      </c>
      <c r="I56" s="123">
        <f t="shared" si="29"/>
        <v>15</v>
      </c>
      <c r="J56" s="123">
        <f t="shared" si="29"/>
        <v>15</v>
      </c>
      <c r="K56" s="123">
        <f t="shared" si="29"/>
        <v>0</v>
      </c>
      <c r="L56" s="123">
        <f t="shared" si="29"/>
        <v>15</v>
      </c>
    </row>
    <row r="57" spans="1:13" x14ac:dyDescent="0.2">
      <c r="A57" s="112" t="s">
        <v>52</v>
      </c>
      <c r="B57" s="100">
        <v>650</v>
      </c>
      <c r="C57" s="101">
        <v>1</v>
      </c>
      <c r="D57" s="101">
        <v>13</v>
      </c>
      <c r="E57" s="102" t="s">
        <v>238</v>
      </c>
      <c r="F57" s="103">
        <v>800</v>
      </c>
      <c r="G57" s="123">
        <f t="shared" si="29"/>
        <v>15</v>
      </c>
      <c r="H57" s="123">
        <f t="shared" si="29"/>
        <v>0</v>
      </c>
      <c r="I57" s="123">
        <f t="shared" si="29"/>
        <v>15</v>
      </c>
      <c r="J57" s="123">
        <f t="shared" si="29"/>
        <v>15</v>
      </c>
      <c r="K57" s="123">
        <f t="shared" si="29"/>
        <v>0</v>
      </c>
      <c r="L57" s="123">
        <f t="shared" si="29"/>
        <v>15</v>
      </c>
    </row>
    <row r="58" spans="1:13" x14ac:dyDescent="0.2">
      <c r="A58" s="112" t="s">
        <v>54</v>
      </c>
      <c r="B58" s="100">
        <v>650</v>
      </c>
      <c r="C58" s="101">
        <v>1</v>
      </c>
      <c r="D58" s="101">
        <v>13</v>
      </c>
      <c r="E58" s="102" t="s">
        <v>238</v>
      </c>
      <c r="F58" s="103">
        <v>850</v>
      </c>
      <c r="G58" s="123">
        <f t="shared" si="29"/>
        <v>15</v>
      </c>
      <c r="H58" s="123">
        <v>0</v>
      </c>
      <c r="I58" s="123">
        <f>G58+H58</f>
        <v>15</v>
      </c>
      <c r="J58" s="123">
        <f t="shared" si="29"/>
        <v>15</v>
      </c>
      <c r="K58" s="123">
        <v>0</v>
      </c>
      <c r="L58" s="123">
        <f>J58+K58</f>
        <v>15</v>
      </c>
    </row>
    <row r="59" spans="1:13" x14ac:dyDescent="0.2">
      <c r="A59" s="221" t="s">
        <v>153</v>
      </c>
      <c r="B59" s="100">
        <v>650</v>
      </c>
      <c r="C59" s="101">
        <v>1</v>
      </c>
      <c r="D59" s="101">
        <v>13</v>
      </c>
      <c r="E59" s="102" t="s">
        <v>238</v>
      </c>
      <c r="F59" s="103">
        <v>853</v>
      </c>
      <c r="G59" s="123">
        <v>15</v>
      </c>
      <c r="H59" s="123">
        <v>0</v>
      </c>
      <c r="I59" s="123">
        <f>G59+H59</f>
        <v>15</v>
      </c>
      <c r="J59" s="123">
        <v>15</v>
      </c>
      <c r="K59" s="123">
        <v>0</v>
      </c>
      <c r="L59" s="123">
        <f>J59+K59</f>
        <v>15</v>
      </c>
    </row>
    <row r="60" spans="1:13" ht="22.5" x14ac:dyDescent="0.2">
      <c r="A60" s="44" t="s">
        <v>189</v>
      </c>
      <c r="B60" s="45">
        <v>650</v>
      </c>
      <c r="C60" s="46">
        <v>1</v>
      </c>
      <c r="D60" s="46">
        <v>13</v>
      </c>
      <c r="E60" s="47" t="s">
        <v>188</v>
      </c>
      <c r="F60" s="48" t="s">
        <v>42</v>
      </c>
      <c r="G60" s="49">
        <f>G61</f>
        <v>7320.4</v>
      </c>
      <c r="H60" s="49">
        <f t="shared" ref="H60:I60" si="30">H61</f>
        <v>0</v>
      </c>
      <c r="I60" s="49">
        <f t="shared" si="30"/>
        <v>7320.4</v>
      </c>
      <c r="J60" s="49">
        <f>J61</f>
        <v>5493</v>
      </c>
      <c r="K60" s="49">
        <f t="shared" ref="K60:L60" si="31">K61</f>
        <v>0</v>
      </c>
      <c r="L60" s="49">
        <f t="shared" si="31"/>
        <v>5493</v>
      </c>
    </row>
    <row r="61" spans="1:13" ht="22.5" x14ac:dyDescent="0.2">
      <c r="A61" s="58" t="s">
        <v>121</v>
      </c>
      <c r="B61" s="45">
        <v>650</v>
      </c>
      <c r="C61" s="46">
        <v>1</v>
      </c>
      <c r="D61" s="46">
        <v>13</v>
      </c>
      <c r="E61" s="47" t="s">
        <v>190</v>
      </c>
      <c r="F61" s="48"/>
      <c r="G61" s="53">
        <f>G62+G70+G67</f>
        <v>7320.4</v>
      </c>
      <c r="H61" s="53">
        <f t="shared" ref="H61:I61" si="32">H62+H70+H67</f>
        <v>0</v>
      </c>
      <c r="I61" s="53">
        <f t="shared" si="32"/>
        <v>7320.4</v>
      </c>
      <c r="J61" s="53">
        <f>J62+J70+J67</f>
        <v>5493</v>
      </c>
      <c r="K61" s="53">
        <f t="shared" ref="K61:L61" si="33">K62+K70+K67</f>
        <v>0</v>
      </c>
      <c r="L61" s="53">
        <f t="shared" si="33"/>
        <v>5493</v>
      </c>
    </row>
    <row r="62" spans="1:13" ht="45" x14ac:dyDescent="0.2">
      <c r="A62" s="44" t="s">
        <v>46</v>
      </c>
      <c r="B62" s="45">
        <v>650</v>
      </c>
      <c r="C62" s="46">
        <v>1</v>
      </c>
      <c r="D62" s="46">
        <v>13</v>
      </c>
      <c r="E62" s="47" t="s">
        <v>190</v>
      </c>
      <c r="F62" s="48" t="s">
        <v>47</v>
      </c>
      <c r="G62" s="53">
        <f>G63</f>
        <v>7262.4</v>
      </c>
      <c r="H62" s="53">
        <f t="shared" ref="H62:I62" si="34">H63</f>
        <v>0</v>
      </c>
      <c r="I62" s="53">
        <f t="shared" si="34"/>
        <v>7262.4</v>
      </c>
      <c r="J62" s="87">
        <f>J63</f>
        <v>5433</v>
      </c>
      <c r="K62" s="87">
        <f t="shared" ref="K62:L62" si="35">K63</f>
        <v>0</v>
      </c>
      <c r="L62" s="87">
        <f t="shared" si="35"/>
        <v>5433</v>
      </c>
    </row>
    <row r="63" spans="1:13" x14ac:dyDescent="0.2">
      <c r="A63" s="44" t="s">
        <v>48</v>
      </c>
      <c r="B63" s="45">
        <v>650</v>
      </c>
      <c r="C63" s="46">
        <v>1</v>
      </c>
      <c r="D63" s="46">
        <v>13</v>
      </c>
      <c r="E63" s="47" t="s">
        <v>190</v>
      </c>
      <c r="F63" s="48" t="s">
        <v>49</v>
      </c>
      <c r="G63" s="87">
        <f>G64+G65+G66</f>
        <v>7262.4</v>
      </c>
      <c r="H63" s="87">
        <f t="shared" ref="H63:I63" si="36">H64+H65+H66</f>
        <v>0</v>
      </c>
      <c r="I63" s="87">
        <f t="shared" si="36"/>
        <v>7262.4</v>
      </c>
      <c r="J63" s="87">
        <f>J64+J65+J66</f>
        <v>5433</v>
      </c>
      <c r="K63" s="87">
        <f t="shared" ref="K63:L63" si="37">K64+K65+K66</f>
        <v>0</v>
      </c>
      <c r="L63" s="87">
        <f t="shared" si="37"/>
        <v>5433</v>
      </c>
    </row>
    <row r="64" spans="1:13" x14ac:dyDescent="0.2">
      <c r="A64" s="44" t="s">
        <v>66</v>
      </c>
      <c r="B64" s="45">
        <v>650</v>
      </c>
      <c r="C64" s="46">
        <v>1</v>
      </c>
      <c r="D64" s="46">
        <v>13</v>
      </c>
      <c r="E64" s="47" t="s">
        <v>190</v>
      </c>
      <c r="F64" s="48">
        <v>111</v>
      </c>
      <c r="G64" s="87">
        <v>5262.4</v>
      </c>
      <c r="H64" s="87">
        <v>0</v>
      </c>
      <c r="I64" s="87">
        <f>G64+H64</f>
        <v>5262.4</v>
      </c>
      <c r="J64" s="87">
        <v>4433</v>
      </c>
      <c r="K64" s="87">
        <v>0</v>
      </c>
      <c r="L64" s="87">
        <f>J64+K64</f>
        <v>4433</v>
      </c>
    </row>
    <row r="65" spans="1:12" ht="22.5" x14ac:dyDescent="0.2">
      <c r="A65" s="44" t="s">
        <v>38</v>
      </c>
      <c r="B65" s="45">
        <v>650</v>
      </c>
      <c r="C65" s="46">
        <v>1</v>
      </c>
      <c r="D65" s="46">
        <v>13</v>
      </c>
      <c r="E65" s="47" t="s">
        <v>190</v>
      </c>
      <c r="F65" s="48">
        <v>112</v>
      </c>
      <c r="G65" s="53">
        <v>0</v>
      </c>
      <c r="H65" s="53">
        <v>0</v>
      </c>
      <c r="I65" s="53">
        <f>G65+H65</f>
        <v>0</v>
      </c>
      <c r="J65" s="53">
        <v>0</v>
      </c>
      <c r="K65" s="53">
        <v>0</v>
      </c>
      <c r="L65" s="53">
        <f>J65+K65</f>
        <v>0</v>
      </c>
    </row>
    <row r="66" spans="1:12" ht="33.75" x14ac:dyDescent="0.2">
      <c r="A66" s="44" t="s">
        <v>67</v>
      </c>
      <c r="B66" s="45">
        <v>650</v>
      </c>
      <c r="C66" s="46">
        <v>1</v>
      </c>
      <c r="D66" s="46">
        <v>13</v>
      </c>
      <c r="E66" s="47" t="s">
        <v>190</v>
      </c>
      <c r="F66" s="48">
        <v>119</v>
      </c>
      <c r="G66" s="49">
        <v>2000</v>
      </c>
      <c r="H66" s="49">
        <v>0</v>
      </c>
      <c r="I66" s="49">
        <f>G66+H66</f>
        <v>2000</v>
      </c>
      <c r="J66" s="49">
        <v>1000</v>
      </c>
      <c r="K66" s="49">
        <v>0</v>
      </c>
      <c r="L66" s="49">
        <f>J66+K66</f>
        <v>1000</v>
      </c>
    </row>
    <row r="67" spans="1:12" ht="22.5" x14ac:dyDescent="0.2">
      <c r="A67" s="44" t="s">
        <v>71</v>
      </c>
      <c r="B67" s="45">
        <v>650</v>
      </c>
      <c r="C67" s="46">
        <v>1</v>
      </c>
      <c r="D67" s="46">
        <v>13</v>
      </c>
      <c r="E67" s="47" t="s">
        <v>190</v>
      </c>
      <c r="F67" s="48" t="s">
        <v>43</v>
      </c>
      <c r="G67" s="49">
        <f>G68</f>
        <v>58</v>
      </c>
      <c r="H67" s="49">
        <f t="shared" ref="H67:I68" si="38">H68</f>
        <v>0</v>
      </c>
      <c r="I67" s="49">
        <f t="shared" si="38"/>
        <v>58</v>
      </c>
      <c r="J67" s="49">
        <f>J68</f>
        <v>60</v>
      </c>
      <c r="K67" s="49">
        <f t="shared" ref="K67:L68" si="39">K68</f>
        <v>0</v>
      </c>
      <c r="L67" s="49">
        <f t="shared" si="39"/>
        <v>60</v>
      </c>
    </row>
    <row r="68" spans="1:12" ht="22.5" x14ac:dyDescent="0.2">
      <c r="A68" s="44" t="s">
        <v>44</v>
      </c>
      <c r="B68" s="45">
        <v>650</v>
      </c>
      <c r="C68" s="46">
        <v>1</v>
      </c>
      <c r="D68" s="46">
        <v>13</v>
      </c>
      <c r="E68" s="47" t="s">
        <v>190</v>
      </c>
      <c r="F68" s="48" t="s">
        <v>45</v>
      </c>
      <c r="G68" s="49">
        <f>G69</f>
        <v>58</v>
      </c>
      <c r="H68" s="49">
        <f t="shared" si="38"/>
        <v>0</v>
      </c>
      <c r="I68" s="49">
        <f t="shared" si="38"/>
        <v>58</v>
      </c>
      <c r="J68" s="49">
        <f>J69</f>
        <v>60</v>
      </c>
      <c r="K68" s="49">
        <f t="shared" si="39"/>
        <v>0</v>
      </c>
      <c r="L68" s="49">
        <f t="shared" si="39"/>
        <v>60</v>
      </c>
    </row>
    <row r="69" spans="1:12" x14ac:dyDescent="0.2">
      <c r="A69" s="44" t="s">
        <v>160</v>
      </c>
      <c r="B69" s="45">
        <v>650</v>
      </c>
      <c r="C69" s="46">
        <v>1</v>
      </c>
      <c r="D69" s="46">
        <v>13</v>
      </c>
      <c r="E69" s="47" t="s">
        <v>190</v>
      </c>
      <c r="F69" s="48">
        <v>247</v>
      </c>
      <c r="G69" s="53">
        <v>58</v>
      </c>
      <c r="H69" s="53">
        <v>0</v>
      </c>
      <c r="I69" s="53">
        <f>G69+H69</f>
        <v>58</v>
      </c>
      <c r="J69" s="53">
        <v>60</v>
      </c>
      <c r="K69" s="53">
        <v>0</v>
      </c>
      <c r="L69" s="53">
        <f>J69+K69</f>
        <v>60</v>
      </c>
    </row>
    <row r="70" spans="1:12" x14ac:dyDescent="0.2">
      <c r="A70" s="44" t="s">
        <v>52</v>
      </c>
      <c r="B70" s="45">
        <v>650</v>
      </c>
      <c r="C70" s="46">
        <v>1</v>
      </c>
      <c r="D70" s="46">
        <v>13</v>
      </c>
      <c r="E70" s="47" t="s">
        <v>190</v>
      </c>
      <c r="F70" s="48" t="s">
        <v>53</v>
      </c>
      <c r="G70" s="49">
        <f>G71</f>
        <v>0</v>
      </c>
      <c r="H70" s="49">
        <f t="shared" ref="H70:I71" si="40">H71</f>
        <v>0</v>
      </c>
      <c r="I70" s="49">
        <f t="shared" si="40"/>
        <v>0</v>
      </c>
      <c r="J70" s="49">
        <f>J71</f>
        <v>0</v>
      </c>
      <c r="K70" s="49">
        <f t="shared" ref="K70:L71" si="41">K71</f>
        <v>0</v>
      </c>
      <c r="L70" s="49">
        <f t="shared" si="41"/>
        <v>0</v>
      </c>
    </row>
    <row r="71" spans="1:12" x14ac:dyDescent="0.2">
      <c r="A71" s="44" t="s">
        <v>54</v>
      </c>
      <c r="B71" s="45">
        <v>650</v>
      </c>
      <c r="C71" s="46">
        <v>1</v>
      </c>
      <c r="D71" s="46">
        <v>13</v>
      </c>
      <c r="E71" s="47" t="s">
        <v>190</v>
      </c>
      <c r="F71" s="48" t="s">
        <v>55</v>
      </c>
      <c r="G71" s="49">
        <f>G72</f>
        <v>0</v>
      </c>
      <c r="H71" s="49">
        <f t="shared" si="40"/>
        <v>0</v>
      </c>
      <c r="I71" s="49">
        <f t="shared" si="40"/>
        <v>0</v>
      </c>
      <c r="J71" s="49">
        <f>J72</f>
        <v>0</v>
      </c>
      <c r="K71" s="49">
        <f t="shared" si="41"/>
        <v>0</v>
      </c>
      <c r="L71" s="49">
        <f t="shared" si="41"/>
        <v>0</v>
      </c>
    </row>
    <row r="72" spans="1:12" x14ac:dyDescent="0.2">
      <c r="A72" s="44" t="s">
        <v>68</v>
      </c>
      <c r="B72" s="45" t="s">
        <v>135</v>
      </c>
      <c r="C72" s="46">
        <v>1</v>
      </c>
      <c r="D72" s="46">
        <v>13</v>
      </c>
      <c r="E72" s="47" t="s">
        <v>190</v>
      </c>
      <c r="F72" s="48">
        <v>851</v>
      </c>
      <c r="G72" s="53">
        <v>0</v>
      </c>
      <c r="H72" s="53">
        <v>0</v>
      </c>
      <c r="I72" s="53">
        <f>G72+H72</f>
        <v>0</v>
      </c>
      <c r="J72" s="53">
        <v>0</v>
      </c>
      <c r="K72" s="53">
        <v>0</v>
      </c>
      <c r="L72" s="53">
        <f>J72+K72</f>
        <v>0</v>
      </c>
    </row>
    <row r="73" spans="1:12" ht="33.75" x14ac:dyDescent="0.2">
      <c r="A73" s="44" t="s">
        <v>191</v>
      </c>
      <c r="B73" s="45">
        <v>650</v>
      </c>
      <c r="C73" s="46">
        <v>1</v>
      </c>
      <c r="D73" s="46">
        <v>13</v>
      </c>
      <c r="E73" s="47" t="s">
        <v>192</v>
      </c>
      <c r="F73" s="48"/>
      <c r="G73" s="53">
        <f t="shared" ref="G73:L75" si="42">G74</f>
        <v>0</v>
      </c>
      <c r="H73" s="53">
        <f t="shared" si="42"/>
        <v>0</v>
      </c>
      <c r="I73" s="53">
        <f t="shared" si="42"/>
        <v>0</v>
      </c>
      <c r="J73" s="53">
        <f t="shared" si="42"/>
        <v>0</v>
      </c>
      <c r="K73" s="53">
        <f t="shared" si="42"/>
        <v>0</v>
      </c>
      <c r="L73" s="53">
        <f t="shared" si="42"/>
        <v>0</v>
      </c>
    </row>
    <row r="74" spans="1:12" ht="22.5" x14ac:dyDescent="0.2">
      <c r="A74" s="44" t="s">
        <v>71</v>
      </c>
      <c r="B74" s="45">
        <v>650</v>
      </c>
      <c r="C74" s="46">
        <v>1</v>
      </c>
      <c r="D74" s="46">
        <v>13</v>
      </c>
      <c r="E74" s="47" t="s">
        <v>193</v>
      </c>
      <c r="F74" s="48">
        <v>200</v>
      </c>
      <c r="G74" s="53">
        <f t="shared" si="42"/>
        <v>0</v>
      </c>
      <c r="H74" s="53">
        <f t="shared" si="42"/>
        <v>0</v>
      </c>
      <c r="I74" s="53">
        <f t="shared" si="42"/>
        <v>0</v>
      </c>
      <c r="J74" s="53">
        <f t="shared" si="42"/>
        <v>0</v>
      </c>
      <c r="K74" s="53">
        <f t="shared" si="42"/>
        <v>0</v>
      </c>
      <c r="L74" s="53">
        <f t="shared" si="42"/>
        <v>0</v>
      </c>
    </row>
    <row r="75" spans="1:12" ht="22.5" x14ac:dyDescent="0.2">
      <c r="A75" s="44" t="s">
        <v>44</v>
      </c>
      <c r="B75" s="45">
        <v>650</v>
      </c>
      <c r="C75" s="46">
        <v>1</v>
      </c>
      <c r="D75" s="46">
        <v>13</v>
      </c>
      <c r="E75" s="47" t="s">
        <v>193</v>
      </c>
      <c r="F75" s="48">
        <v>240</v>
      </c>
      <c r="G75" s="53">
        <f t="shared" si="42"/>
        <v>0</v>
      </c>
      <c r="H75" s="53">
        <f t="shared" si="42"/>
        <v>0</v>
      </c>
      <c r="I75" s="53">
        <f t="shared" si="42"/>
        <v>0</v>
      </c>
      <c r="J75" s="53">
        <f t="shared" si="42"/>
        <v>0</v>
      </c>
      <c r="K75" s="53">
        <f t="shared" si="42"/>
        <v>0</v>
      </c>
      <c r="L75" s="53">
        <f t="shared" si="42"/>
        <v>0</v>
      </c>
    </row>
    <row r="76" spans="1:12" ht="22.5" x14ac:dyDescent="0.2">
      <c r="A76" s="44" t="s">
        <v>36</v>
      </c>
      <c r="B76" s="45">
        <v>650</v>
      </c>
      <c r="C76" s="46">
        <v>1</v>
      </c>
      <c r="D76" s="46">
        <v>13</v>
      </c>
      <c r="E76" s="47" t="s">
        <v>193</v>
      </c>
      <c r="F76" s="48">
        <v>244</v>
      </c>
      <c r="G76" s="53">
        <v>0</v>
      </c>
      <c r="H76" s="53">
        <v>0</v>
      </c>
      <c r="I76" s="53">
        <f>G76+H76</f>
        <v>0</v>
      </c>
      <c r="J76" s="53">
        <v>0</v>
      </c>
      <c r="K76" s="53">
        <v>0</v>
      </c>
      <c r="L76" s="53">
        <f>J76+K76</f>
        <v>0</v>
      </c>
    </row>
    <row r="77" spans="1:12" ht="33.75" x14ac:dyDescent="0.2">
      <c r="A77" s="99" t="s">
        <v>271</v>
      </c>
      <c r="B77" s="100">
        <v>650</v>
      </c>
      <c r="C77" s="101">
        <v>1</v>
      </c>
      <c r="D77" s="101">
        <v>13</v>
      </c>
      <c r="E77" s="102" t="s">
        <v>114</v>
      </c>
      <c r="F77" s="103"/>
      <c r="G77" s="123">
        <f>G78</f>
        <v>416</v>
      </c>
      <c r="H77" s="123">
        <f t="shared" ref="H77:I78" si="43">H78</f>
        <v>0</v>
      </c>
      <c r="I77" s="123">
        <f t="shared" si="43"/>
        <v>416</v>
      </c>
      <c r="J77" s="123">
        <f>J78</f>
        <v>416</v>
      </c>
      <c r="K77" s="123">
        <f t="shared" ref="K77:L78" si="44">K78</f>
        <v>0</v>
      </c>
      <c r="L77" s="123">
        <f t="shared" si="44"/>
        <v>416</v>
      </c>
    </row>
    <row r="78" spans="1:12" x14ac:dyDescent="0.2">
      <c r="A78" s="99" t="s">
        <v>214</v>
      </c>
      <c r="B78" s="100">
        <v>650</v>
      </c>
      <c r="C78" s="101">
        <v>1</v>
      </c>
      <c r="D78" s="101">
        <v>13</v>
      </c>
      <c r="E78" s="102" t="s">
        <v>194</v>
      </c>
      <c r="F78" s="103"/>
      <c r="G78" s="123">
        <f>G79</f>
        <v>416</v>
      </c>
      <c r="H78" s="123">
        <f t="shared" si="43"/>
        <v>0</v>
      </c>
      <c r="I78" s="123">
        <f t="shared" si="43"/>
        <v>416</v>
      </c>
      <c r="J78" s="123">
        <f>J79</f>
        <v>416</v>
      </c>
      <c r="K78" s="123">
        <f t="shared" si="44"/>
        <v>0</v>
      </c>
      <c r="L78" s="123">
        <f t="shared" si="44"/>
        <v>416</v>
      </c>
    </row>
    <row r="79" spans="1:12" ht="33.75" x14ac:dyDescent="0.2">
      <c r="A79" s="44" t="s">
        <v>200</v>
      </c>
      <c r="B79" s="45">
        <v>650</v>
      </c>
      <c r="C79" s="46">
        <v>1</v>
      </c>
      <c r="D79" s="46">
        <v>13</v>
      </c>
      <c r="E79" s="47" t="s">
        <v>195</v>
      </c>
      <c r="F79" s="48"/>
      <c r="G79" s="49">
        <f t="shared" ref="G79:L82" si="45">G80</f>
        <v>416</v>
      </c>
      <c r="H79" s="49">
        <f t="shared" si="45"/>
        <v>0</v>
      </c>
      <c r="I79" s="49">
        <f t="shared" si="45"/>
        <v>416</v>
      </c>
      <c r="J79" s="49">
        <f t="shared" si="45"/>
        <v>416</v>
      </c>
      <c r="K79" s="49">
        <f t="shared" si="45"/>
        <v>0</v>
      </c>
      <c r="L79" s="49">
        <f t="shared" si="45"/>
        <v>416</v>
      </c>
    </row>
    <row r="80" spans="1:12" x14ac:dyDescent="0.2">
      <c r="A80" s="52" t="s">
        <v>155</v>
      </c>
      <c r="B80" s="45">
        <v>650</v>
      </c>
      <c r="C80" s="46">
        <v>1</v>
      </c>
      <c r="D80" s="46">
        <v>13</v>
      </c>
      <c r="E80" s="47" t="s">
        <v>196</v>
      </c>
      <c r="F80" s="48"/>
      <c r="G80" s="49">
        <f>G81+G84</f>
        <v>416</v>
      </c>
      <c r="H80" s="49">
        <f t="shared" ref="H80:I80" si="46">H81+H84</f>
        <v>0</v>
      </c>
      <c r="I80" s="49">
        <f t="shared" si="46"/>
        <v>416</v>
      </c>
      <c r="J80" s="49">
        <f>J81+J84</f>
        <v>416</v>
      </c>
      <c r="K80" s="49">
        <f t="shared" ref="K80:L80" si="47">K81+K84</f>
        <v>0</v>
      </c>
      <c r="L80" s="49">
        <f t="shared" si="47"/>
        <v>416</v>
      </c>
    </row>
    <row r="81" spans="1:13" ht="22.5" x14ac:dyDescent="0.2">
      <c r="A81" s="44" t="s">
        <v>71</v>
      </c>
      <c r="B81" s="45">
        <v>650</v>
      </c>
      <c r="C81" s="46">
        <v>1</v>
      </c>
      <c r="D81" s="46">
        <v>13</v>
      </c>
      <c r="E81" s="47" t="s">
        <v>196</v>
      </c>
      <c r="F81" s="48" t="s">
        <v>43</v>
      </c>
      <c r="G81" s="49">
        <f t="shared" si="45"/>
        <v>400</v>
      </c>
      <c r="H81" s="49">
        <f t="shared" si="45"/>
        <v>0</v>
      </c>
      <c r="I81" s="49">
        <f t="shared" si="45"/>
        <v>400</v>
      </c>
      <c r="J81" s="49">
        <f t="shared" si="45"/>
        <v>400</v>
      </c>
      <c r="K81" s="49">
        <f t="shared" si="45"/>
        <v>0</v>
      </c>
      <c r="L81" s="49">
        <f t="shared" si="45"/>
        <v>400</v>
      </c>
    </row>
    <row r="82" spans="1:13" ht="22.5" x14ac:dyDescent="0.2">
      <c r="A82" s="44" t="s">
        <v>44</v>
      </c>
      <c r="B82" s="45">
        <v>650</v>
      </c>
      <c r="C82" s="46">
        <v>1</v>
      </c>
      <c r="D82" s="46">
        <v>13</v>
      </c>
      <c r="E82" s="47" t="s">
        <v>196</v>
      </c>
      <c r="F82" s="48" t="s">
        <v>45</v>
      </c>
      <c r="G82" s="86">
        <f t="shared" si="45"/>
        <v>400</v>
      </c>
      <c r="H82" s="86">
        <f t="shared" si="45"/>
        <v>0</v>
      </c>
      <c r="I82" s="86">
        <f t="shared" si="45"/>
        <v>400</v>
      </c>
      <c r="J82" s="86">
        <f t="shared" si="45"/>
        <v>400</v>
      </c>
      <c r="K82" s="86">
        <f t="shared" si="45"/>
        <v>0</v>
      </c>
      <c r="L82" s="86">
        <f t="shared" si="45"/>
        <v>400</v>
      </c>
    </row>
    <row r="83" spans="1:13" x14ac:dyDescent="0.2">
      <c r="A83" s="44" t="s">
        <v>160</v>
      </c>
      <c r="B83" s="45">
        <v>650</v>
      </c>
      <c r="C83" s="46">
        <v>1</v>
      </c>
      <c r="D83" s="46">
        <v>13</v>
      </c>
      <c r="E83" s="47" t="s">
        <v>196</v>
      </c>
      <c r="F83" s="48">
        <v>247</v>
      </c>
      <c r="G83" s="53">
        <v>400</v>
      </c>
      <c r="H83" s="53">
        <v>0</v>
      </c>
      <c r="I83" s="53">
        <f>G83+H83</f>
        <v>400</v>
      </c>
      <c r="J83" s="53">
        <v>400</v>
      </c>
      <c r="K83" s="53">
        <v>0</v>
      </c>
      <c r="L83" s="53">
        <f>J83+K83</f>
        <v>400</v>
      </c>
      <c r="M83" s="213"/>
    </row>
    <row r="84" spans="1:13" x14ac:dyDescent="0.2">
      <c r="A84" s="44" t="s">
        <v>52</v>
      </c>
      <c r="B84" s="45" t="s">
        <v>135</v>
      </c>
      <c r="C84" s="46">
        <v>1</v>
      </c>
      <c r="D84" s="46">
        <v>13</v>
      </c>
      <c r="E84" s="47" t="s">
        <v>196</v>
      </c>
      <c r="F84" s="48">
        <v>800</v>
      </c>
      <c r="G84" s="53">
        <f>G85</f>
        <v>16</v>
      </c>
      <c r="H84" s="53">
        <f t="shared" ref="H84:I85" si="48">H85</f>
        <v>0</v>
      </c>
      <c r="I84" s="53">
        <f t="shared" si="48"/>
        <v>16</v>
      </c>
      <c r="J84" s="53">
        <f>J85</f>
        <v>16</v>
      </c>
      <c r="K84" s="53">
        <f t="shared" ref="K84:L85" si="49">K85</f>
        <v>0</v>
      </c>
      <c r="L84" s="53">
        <f t="shared" si="49"/>
        <v>16</v>
      </c>
      <c r="M84" s="213"/>
    </row>
    <row r="85" spans="1:13" x14ac:dyDescent="0.2">
      <c r="A85" s="44" t="s">
        <v>54</v>
      </c>
      <c r="B85" s="45">
        <v>650</v>
      </c>
      <c r="C85" s="46">
        <v>1</v>
      </c>
      <c r="D85" s="46">
        <v>13</v>
      </c>
      <c r="E85" s="47" t="s">
        <v>196</v>
      </c>
      <c r="F85" s="48" t="s">
        <v>55</v>
      </c>
      <c r="G85" s="53">
        <f>G86</f>
        <v>16</v>
      </c>
      <c r="H85" s="53">
        <f t="shared" si="48"/>
        <v>0</v>
      </c>
      <c r="I85" s="53">
        <f t="shared" si="48"/>
        <v>16</v>
      </c>
      <c r="J85" s="53">
        <f>J86</f>
        <v>16</v>
      </c>
      <c r="K85" s="53">
        <f t="shared" si="49"/>
        <v>0</v>
      </c>
      <c r="L85" s="53">
        <f t="shared" si="49"/>
        <v>16</v>
      </c>
      <c r="M85" s="213"/>
    </row>
    <row r="86" spans="1:13" x14ac:dyDescent="0.2">
      <c r="A86" s="44" t="s">
        <v>69</v>
      </c>
      <c r="B86" s="45">
        <v>650</v>
      </c>
      <c r="C86" s="46">
        <v>1</v>
      </c>
      <c r="D86" s="46">
        <v>13</v>
      </c>
      <c r="E86" s="47" t="s">
        <v>196</v>
      </c>
      <c r="F86" s="48">
        <v>852</v>
      </c>
      <c r="G86" s="53">
        <v>16</v>
      </c>
      <c r="H86" s="53">
        <v>0</v>
      </c>
      <c r="I86" s="53">
        <f>G86+H86</f>
        <v>16</v>
      </c>
      <c r="J86" s="53">
        <v>16</v>
      </c>
      <c r="K86" s="53">
        <v>0</v>
      </c>
      <c r="L86" s="53">
        <f>J86+K86</f>
        <v>16</v>
      </c>
      <c r="M86" s="213"/>
    </row>
    <row r="87" spans="1:13" ht="22.5" x14ac:dyDescent="0.2">
      <c r="A87" s="99" t="s">
        <v>280</v>
      </c>
      <c r="B87" s="100" t="s">
        <v>135</v>
      </c>
      <c r="C87" s="101">
        <v>1</v>
      </c>
      <c r="D87" s="101">
        <v>13</v>
      </c>
      <c r="E87" s="102" t="s">
        <v>147</v>
      </c>
      <c r="F87" s="103"/>
      <c r="G87" s="104">
        <f t="shared" ref="G87:L92" si="50">G88</f>
        <v>30</v>
      </c>
      <c r="H87" s="104">
        <f t="shared" si="50"/>
        <v>0</v>
      </c>
      <c r="I87" s="104">
        <f t="shared" si="50"/>
        <v>30</v>
      </c>
      <c r="J87" s="104">
        <f t="shared" si="50"/>
        <v>10</v>
      </c>
      <c r="K87" s="104">
        <f t="shared" si="50"/>
        <v>0</v>
      </c>
      <c r="L87" s="104">
        <f t="shared" si="50"/>
        <v>10</v>
      </c>
    </row>
    <row r="88" spans="1:13" x14ac:dyDescent="0.2">
      <c r="A88" s="99" t="s">
        <v>214</v>
      </c>
      <c r="B88" s="100" t="s">
        <v>135</v>
      </c>
      <c r="C88" s="101">
        <v>1</v>
      </c>
      <c r="D88" s="101">
        <v>13</v>
      </c>
      <c r="E88" s="102" t="s">
        <v>201</v>
      </c>
      <c r="F88" s="103"/>
      <c r="G88" s="104">
        <f t="shared" si="50"/>
        <v>30</v>
      </c>
      <c r="H88" s="104">
        <f t="shared" si="50"/>
        <v>0</v>
      </c>
      <c r="I88" s="104">
        <f t="shared" si="50"/>
        <v>30</v>
      </c>
      <c r="J88" s="104">
        <f t="shared" si="50"/>
        <v>10</v>
      </c>
      <c r="K88" s="104">
        <f t="shared" si="50"/>
        <v>0</v>
      </c>
      <c r="L88" s="104">
        <f t="shared" si="50"/>
        <v>10</v>
      </c>
    </row>
    <row r="89" spans="1:13" ht="33.75" x14ac:dyDescent="0.2">
      <c r="A89" s="44" t="s">
        <v>204</v>
      </c>
      <c r="B89" s="45" t="s">
        <v>135</v>
      </c>
      <c r="C89" s="46">
        <v>1</v>
      </c>
      <c r="D89" s="46">
        <v>13</v>
      </c>
      <c r="E89" s="47" t="s">
        <v>202</v>
      </c>
      <c r="F89" s="48"/>
      <c r="G89" s="53">
        <f t="shared" si="50"/>
        <v>30</v>
      </c>
      <c r="H89" s="53">
        <f t="shared" si="50"/>
        <v>0</v>
      </c>
      <c r="I89" s="53">
        <f t="shared" si="50"/>
        <v>30</v>
      </c>
      <c r="J89" s="53">
        <f t="shared" si="50"/>
        <v>10</v>
      </c>
      <c r="K89" s="53">
        <f t="shared" si="50"/>
        <v>0</v>
      </c>
      <c r="L89" s="53">
        <f t="shared" si="50"/>
        <v>10</v>
      </c>
    </row>
    <row r="90" spans="1:13" x14ac:dyDescent="0.2">
      <c r="A90" s="52" t="s">
        <v>155</v>
      </c>
      <c r="B90" s="45" t="s">
        <v>135</v>
      </c>
      <c r="C90" s="46">
        <v>1</v>
      </c>
      <c r="D90" s="46">
        <v>13</v>
      </c>
      <c r="E90" s="47" t="s">
        <v>203</v>
      </c>
      <c r="F90" s="48"/>
      <c r="G90" s="53">
        <f t="shared" si="50"/>
        <v>30</v>
      </c>
      <c r="H90" s="53">
        <f t="shared" si="50"/>
        <v>0</v>
      </c>
      <c r="I90" s="53">
        <f t="shared" si="50"/>
        <v>30</v>
      </c>
      <c r="J90" s="53">
        <f t="shared" si="50"/>
        <v>10</v>
      </c>
      <c r="K90" s="53">
        <f t="shared" si="50"/>
        <v>0</v>
      </c>
      <c r="L90" s="53">
        <f t="shared" si="50"/>
        <v>10</v>
      </c>
    </row>
    <row r="91" spans="1:13" ht="22.5" x14ac:dyDescent="0.2">
      <c r="A91" s="44" t="s">
        <v>71</v>
      </c>
      <c r="B91" s="45" t="s">
        <v>135</v>
      </c>
      <c r="C91" s="46">
        <v>1</v>
      </c>
      <c r="D91" s="46">
        <v>13</v>
      </c>
      <c r="E91" s="47" t="s">
        <v>203</v>
      </c>
      <c r="F91" s="48">
        <v>200</v>
      </c>
      <c r="G91" s="53">
        <f t="shared" si="50"/>
        <v>30</v>
      </c>
      <c r="H91" s="53">
        <f t="shared" si="50"/>
        <v>0</v>
      </c>
      <c r="I91" s="53">
        <f t="shared" si="50"/>
        <v>30</v>
      </c>
      <c r="J91" s="53">
        <f t="shared" si="50"/>
        <v>10</v>
      </c>
      <c r="K91" s="53">
        <f t="shared" si="50"/>
        <v>0</v>
      </c>
      <c r="L91" s="53">
        <f t="shared" si="50"/>
        <v>10</v>
      </c>
    </row>
    <row r="92" spans="1:13" ht="22.5" x14ac:dyDescent="0.2">
      <c r="A92" s="44" t="s">
        <v>44</v>
      </c>
      <c r="B92" s="45" t="s">
        <v>135</v>
      </c>
      <c r="C92" s="46">
        <v>1</v>
      </c>
      <c r="D92" s="46">
        <v>13</v>
      </c>
      <c r="E92" s="47" t="s">
        <v>203</v>
      </c>
      <c r="F92" s="48">
        <v>240</v>
      </c>
      <c r="G92" s="53">
        <f t="shared" si="50"/>
        <v>30</v>
      </c>
      <c r="H92" s="53">
        <f t="shared" si="50"/>
        <v>0</v>
      </c>
      <c r="I92" s="53">
        <f t="shared" si="50"/>
        <v>30</v>
      </c>
      <c r="J92" s="53">
        <f t="shared" si="50"/>
        <v>10</v>
      </c>
      <c r="K92" s="53">
        <f t="shared" si="50"/>
        <v>0</v>
      </c>
      <c r="L92" s="53">
        <f t="shared" si="50"/>
        <v>10</v>
      </c>
    </row>
    <row r="93" spans="1:13" ht="22.5" x14ac:dyDescent="0.2">
      <c r="A93" s="44" t="s">
        <v>36</v>
      </c>
      <c r="B93" s="45" t="s">
        <v>135</v>
      </c>
      <c r="C93" s="46">
        <v>1</v>
      </c>
      <c r="D93" s="46">
        <v>13</v>
      </c>
      <c r="E93" s="47" t="s">
        <v>203</v>
      </c>
      <c r="F93" s="48">
        <v>244</v>
      </c>
      <c r="G93" s="53">
        <v>30</v>
      </c>
      <c r="H93" s="53">
        <v>0</v>
      </c>
      <c r="I93" s="53">
        <f>G93+H93</f>
        <v>30</v>
      </c>
      <c r="J93" s="53">
        <v>10</v>
      </c>
      <c r="K93" s="53">
        <v>0</v>
      </c>
      <c r="L93" s="53">
        <f>J93+K93</f>
        <v>10</v>
      </c>
    </row>
    <row r="94" spans="1:13" ht="33.75" x14ac:dyDescent="0.2">
      <c r="A94" s="99" t="s">
        <v>272</v>
      </c>
      <c r="B94" s="100">
        <v>650</v>
      </c>
      <c r="C94" s="101">
        <v>1</v>
      </c>
      <c r="D94" s="101">
        <v>13</v>
      </c>
      <c r="E94" s="102" t="s">
        <v>115</v>
      </c>
      <c r="F94" s="103"/>
      <c r="G94" s="123">
        <f>G95</f>
        <v>1</v>
      </c>
      <c r="H94" s="123">
        <f t="shared" ref="H94:I94" si="51">H95</f>
        <v>0</v>
      </c>
      <c r="I94" s="123">
        <f t="shared" si="51"/>
        <v>1</v>
      </c>
      <c r="J94" s="123">
        <f>J95</f>
        <v>1</v>
      </c>
      <c r="K94" s="123">
        <f t="shared" ref="K94:L94" si="52">K95</f>
        <v>0</v>
      </c>
      <c r="L94" s="123">
        <f t="shared" si="52"/>
        <v>1</v>
      </c>
      <c r="M94" s="6" t="s">
        <v>316</v>
      </c>
    </row>
    <row r="95" spans="1:13" x14ac:dyDescent="0.2">
      <c r="A95" s="99" t="s">
        <v>214</v>
      </c>
      <c r="B95" s="45">
        <v>650</v>
      </c>
      <c r="C95" s="46">
        <v>1</v>
      </c>
      <c r="D95" s="46">
        <v>13</v>
      </c>
      <c r="E95" s="47" t="s">
        <v>205</v>
      </c>
      <c r="F95" s="48"/>
      <c r="G95" s="49">
        <f t="shared" ref="G95:L99" si="53">G96</f>
        <v>1</v>
      </c>
      <c r="H95" s="49">
        <f t="shared" si="53"/>
        <v>0</v>
      </c>
      <c r="I95" s="49">
        <f t="shared" si="53"/>
        <v>1</v>
      </c>
      <c r="J95" s="49">
        <f t="shared" si="53"/>
        <v>1</v>
      </c>
      <c r="K95" s="49">
        <f t="shared" si="53"/>
        <v>0</v>
      </c>
      <c r="L95" s="49">
        <f t="shared" si="53"/>
        <v>1</v>
      </c>
    </row>
    <row r="96" spans="1:13" ht="33.75" x14ac:dyDescent="0.2">
      <c r="A96" s="44" t="s">
        <v>208</v>
      </c>
      <c r="B96" s="45">
        <v>650</v>
      </c>
      <c r="C96" s="46">
        <v>1</v>
      </c>
      <c r="D96" s="46">
        <v>13</v>
      </c>
      <c r="E96" s="47" t="s">
        <v>206</v>
      </c>
      <c r="F96" s="48"/>
      <c r="G96" s="86">
        <f t="shared" si="53"/>
        <v>1</v>
      </c>
      <c r="H96" s="86">
        <f t="shared" si="53"/>
        <v>0</v>
      </c>
      <c r="I96" s="86">
        <f t="shared" si="53"/>
        <v>1</v>
      </c>
      <c r="J96" s="86">
        <f t="shared" si="53"/>
        <v>1</v>
      </c>
      <c r="K96" s="86">
        <f t="shared" si="53"/>
        <v>0</v>
      </c>
      <c r="L96" s="86">
        <f t="shared" si="53"/>
        <v>1</v>
      </c>
    </row>
    <row r="97" spans="1:12" x14ac:dyDescent="0.2">
      <c r="A97" s="52" t="s">
        <v>155</v>
      </c>
      <c r="B97" s="45">
        <v>650</v>
      </c>
      <c r="C97" s="46">
        <v>1</v>
      </c>
      <c r="D97" s="46">
        <v>13</v>
      </c>
      <c r="E97" s="47" t="s">
        <v>207</v>
      </c>
      <c r="F97" s="48"/>
      <c r="G97" s="86">
        <f t="shared" si="53"/>
        <v>1</v>
      </c>
      <c r="H97" s="86">
        <f t="shared" si="53"/>
        <v>0</v>
      </c>
      <c r="I97" s="86">
        <f t="shared" si="53"/>
        <v>1</v>
      </c>
      <c r="J97" s="86">
        <f t="shared" si="53"/>
        <v>1</v>
      </c>
      <c r="K97" s="86">
        <f t="shared" si="53"/>
        <v>0</v>
      </c>
      <c r="L97" s="86">
        <f t="shared" si="53"/>
        <v>1</v>
      </c>
    </row>
    <row r="98" spans="1:12" ht="22.5" x14ac:dyDescent="0.2">
      <c r="A98" s="44" t="s">
        <v>71</v>
      </c>
      <c r="B98" s="45">
        <v>650</v>
      </c>
      <c r="C98" s="46">
        <v>1</v>
      </c>
      <c r="D98" s="46">
        <v>13</v>
      </c>
      <c r="E98" s="47" t="s">
        <v>207</v>
      </c>
      <c r="F98" s="48">
        <v>200</v>
      </c>
      <c r="G98" s="86">
        <f t="shared" si="53"/>
        <v>1</v>
      </c>
      <c r="H98" s="86">
        <f t="shared" si="53"/>
        <v>0</v>
      </c>
      <c r="I98" s="86">
        <f t="shared" si="53"/>
        <v>1</v>
      </c>
      <c r="J98" s="86">
        <f t="shared" si="53"/>
        <v>1</v>
      </c>
      <c r="K98" s="86">
        <f t="shared" si="53"/>
        <v>0</v>
      </c>
      <c r="L98" s="86">
        <f t="shared" si="53"/>
        <v>1</v>
      </c>
    </row>
    <row r="99" spans="1:12" ht="22.5" x14ac:dyDescent="0.2">
      <c r="A99" s="44" t="s">
        <v>44</v>
      </c>
      <c r="B99" s="45">
        <v>650</v>
      </c>
      <c r="C99" s="46">
        <v>1</v>
      </c>
      <c r="D99" s="46">
        <v>13</v>
      </c>
      <c r="E99" s="47" t="s">
        <v>207</v>
      </c>
      <c r="F99" s="48">
        <v>240</v>
      </c>
      <c r="G99" s="49">
        <f t="shared" si="53"/>
        <v>1</v>
      </c>
      <c r="H99" s="49">
        <f t="shared" si="53"/>
        <v>0</v>
      </c>
      <c r="I99" s="49">
        <f t="shared" si="53"/>
        <v>1</v>
      </c>
      <c r="J99" s="49">
        <f t="shared" si="53"/>
        <v>1</v>
      </c>
      <c r="K99" s="49">
        <f t="shared" si="53"/>
        <v>0</v>
      </c>
      <c r="L99" s="49">
        <f t="shared" si="53"/>
        <v>1</v>
      </c>
    </row>
    <row r="100" spans="1:12" ht="22.5" x14ac:dyDescent="0.2">
      <c r="A100" s="44" t="s">
        <v>36</v>
      </c>
      <c r="B100" s="45">
        <v>650</v>
      </c>
      <c r="C100" s="46">
        <v>1</v>
      </c>
      <c r="D100" s="46">
        <v>13</v>
      </c>
      <c r="E100" s="47" t="s">
        <v>207</v>
      </c>
      <c r="F100" s="48">
        <v>244</v>
      </c>
      <c r="G100" s="49">
        <v>1</v>
      </c>
      <c r="H100" s="49">
        <v>0</v>
      </c>
      <c r="I100" s="49">
        <f>G100+H100</f>
        <v>1</v>
      </c>
      <c r="J100" s="49">
        <v>1</v>
      </c>
      <c r="K100" s="49">
        <v>0</v>
      </c>
      <c r="L100" s="49">
        <f>J100+K100</f>
        <v>1</v>
      </c>
    </row>
    <row r="101" spans="1:12" x14ac:dyDescent="0.2">
      <c r="A101" s="125" t="s">
        <v>10</v>
      </c>
      <c r="B101" s="126">
        <v>650</v>
      </c>
      <c r="C101" s="127">
        <v>2</v>
      </c>
      <c r="D101" s="127">
        <v>0</v>
      </c>
      <c r="E101" s="128" t="s">
        <v>42</v>
      </c>
      <c r="F101" s="129" t="s">
        <v>42</v>
      </c>
      <c r="G101" s="130">
        <f t="shared" ref="G101:L106" si="54">G102</f>
        <v>439.4</v>
      </c>
      <c r="H101" s="130">
        <f t="shared" si="54"/>
        <v>0</v>
      </c>
      <c r="I101" s="130">
        <f t="shared" si="54"/>
        <v>439.4</v>
      </c>
      <c r="J101" s="130">
        <f t="shared" si="54"/>
        <v>481.6</v>
      </c>
      <c r="K101" s="130">
        <f t="shared" si="54"/>
        <v>0</v>
      </c>
      <c r="L101" s="130">
        <f t="shared" si="54"/>
        <v>481.6</v>
      </c>
    </row>
    <row r="102" spans="1:12" x14ac:dyDescent="0.2">
      <c r="A102" s="70" t="s">
        <v>11</v>
      </c>
      <c r="B102" s="113">
        <v>650</v>
      </c>
      <c r="C102" s="114">
        <v>2</v>
      </c>
      <c r="D102" s="114">
        <v>3</v>
      </c>
      <c r="E102" s="71" t="s">
        <v>42</v>
      </c>
      <c r="F102" s="72" t="s">
        <v>42</v>
      </c>
      <c r="G102" s="62">
        <f t="shared" si="54"/>
        <v>439.4</v>
      </c>
      <c r="H102" s="62">
        <f t="shared" si="54"/>
        <v>0</v>
      </c>
      <c r="I102" s="62">
        <f t="shared" si="54"/>
        <v>439.4</v>
      </c>
      <c r="J102" s="62">
        <f t="shared" si="54"/>
        <v>481.6</v>
      </c>
      <c r="K102" s="62">
        <f t="shared" si="54"/>
        <v>0</v>
      </c>
      <c r="L102" s="62">
        <f t="shared" si="54"/>
        <v>481.6</v>
      </c>
    </row>
    <row r="103" spans="1:12" x14ac:dyDescent="0.2">
      <c r="A103" s="76" t="s">
        <v>259</v>
      </c>
      <c r="B103" s="45">
        <v>650</v>
      </c>
      <c r="C103" s="46">
        <v>2</v>
      </c>
      <c r="D103" s="46">
        <v>3</v>
      </c>
      <c r="E103" s="47">
        <v>5000000000</v>
      </c>
      <c r="F103" s="48" t="s">
        <v>42</v>
      </c>
      <c r="G103" s="49">
        <f t="shared" si="54"/>
        <v>439.4</v>
      </c>
      <c r="H103" s="49">
        <f t="shared" si="54"/>
        <v>0</v>
      </c>
      <c r="I103" s="49">
        <f t="shared" si="54"/>
        <v>439.4</v>
      </c>
      <c r="J103" s="49">
        <f t="shared" si="54"/>
        <v>481.6</v>
      </c>
      <c r="K103" s="49">
        <f t="shared" si="54"/>
        <v>0</v>
      </c>
      <c r="L103" s="49">
        <f t="shared" si="54"/>
        <v>481.6</v>
      </c>
    </row>
    <row r="104" spans="1:12" ht="45" x14ac:dyDescent="0.2">
      <c r="A104" s="153" t="s">
        <v>265</v>
      </c>
      <c r="B104" s="45">
        <v>650</v>
      </c>
      <c r="C104" s="46">
        <v>2</v>
      </c>
      <c r="D104" s="46">
        <v>3</v>
      </c>
      <c r="E104" s="47" t="s">
        <v>267</v>
      </c>
      <c r="F104" s="48"/>
      <c r="G104" s="49">
        <f t="shared" si="54"/>
        <v>439.4</v>
      </c>
      <c r="H104" s="49">
        <f t="shared" si="54"/>
        <v>0</v>
      </c>
      <c r="I104" s="49">
        <f t="shared" si="54"/>
        <v>439.4</v>
      </c>
      <c r="J104" s="49">
        <f t="shared" si="54"/>
        <v>481.6</v>
      </c>
      <c r="K104" s="49">
        <f t="shared" si="54"/>
        <v>0</v>
      </c>
      <c r="L104" s="49">
        <f t="shared" si="54"/>
        <v>481.6</v>
      </c>
    </row>
    <row r="105" spans="1:12" ht="33.75" x14ac:dyDescent="0.2">
      <c r="A105" s="153" t="s">
        <v>266</v>
      </c>
      <c r="B105" s="45">
        <v>650</v>
      </c>
      <c r="C105" s="46">
        <v>2</v>
      </c>
      <c r="D105" s="46">
        <v>3</v>
      </c>
      <c r="E105" s="47" t="s">
        <v>268</v>
      </c>
      <c r="F105" s="48" t="s">
        <v>42</v>
      </c>
      <c r="G105" s="49">
        <f>G106</f>
        <v>439.4</v>
      </c>
      <c r="H105" s="49">
        <f t="shared" si="54"/>
        <v>0</v>
      </c>
      <c r="I105" s="49">
        <f t="shared" si="54"/>
        <v>439.4</v>
      </c>
      <c r="J105" s="49">
        <f>J106</f>
        <v>481.6</v>
      </c>
      <c r="K105" s="49">
        <f t="shared" si="54"/>
        <v>0</v>
      </c>
      <c r="L105" s="49">
        <f t="shared" si="54"/>
        <v>481.6</v>
      </c>
    </row>
    <row r="106" spans="1:12" ht="45" x14ac:dyDescent="0.2">
      <c r="A106" s="44" t="s">
        <v>46</v>
      </c>
      <c r="B106" s="45">
        <v>650</v>
      </c>
      <c r="C106" s="46">
        <v>2</v>
      </c>
      <c r="D106" s="46">
        <v>3</v>
      </c>
      <c r="E106" s="47" t="s">
        <v>268</v>
      </c>
      <c r="F106" s="48" t="s">
        <v>47</v>
      </c>
      <c r="G106" s="49">
        <f>G107</f>
        <v>439.4</v>
      </c>
      <c r="H106" s="49">
        <f t="shared" si="54"/>
        <v>0</v>
      </c>
      <c r="I106" s="49">
        <f t="shared" si="54"/>
        <v>439.4</v>
      </c>
      <c r="J106" s="49">
        <f>J107</f>
        <v>481.6</v>
      </c>
      <c r="K106" s="49">
        <f t="shared" si="54"/>
        <v>0</v>
      </c>
      <c r="L106" s="49">
        <f t="shared" si="54"/>
        <v>481.6</v>
      </c>
    </row>
    <row r="107" spans="1:12" ht="22.5" x14ac:dyDescent="0.2">
      <c r="A107" s="44" t="s">
        <v>50</v>
      </c>
      <c r="B107" s="45">
        <v>650</v>
      </c>
      <c r="C107" s="46">
        <v>2</v>
      </c>
      <c r="D107" s="46">
        <v>3</v>
      </c>
      <c r="E107" s="47" t="s">
        <v>268</v>
      </c>
      <c r="F107" s="48" t="s">
        <v>51</v>
      </c>
      <c r="G107" s="53">
        <f>G108+G109</f>
        <v>439.4</v>
      </c>
      <c r="H107" s="53">
        <f t="shared" ref="H107:I107" si="55">H108+H109</f>
        <v>0</v>
      </c>
      <c r="I107" s="53">
        <f t="shared" si="55"/>
        <v>439.4</v>
      </c>
      <c r="J107" s="53">
        <f>J108+J109</f>
        <v>481.6</v>
      </c>
      <c r="K107" s="53">
        <f t="shared" ref="K107:L107" si="56">K108+K109</f>
        <v>0</v>
      </c>
      <c r="L107" s="53">
        <f t="shared" si="56"/>
        <v>481.6</v>
      </c>
    </row>
    <row r="108" spans="1:12" x14ac:dyDescent="0.2">
      <c r="A108" s="44" t="s">
        <v>64</v>
      </c>
      <c r="B108" s="45">
        <v>650</v>
      </c>
      <c r="C108" s="46">
        <v>2</v>
      </c>
      <c r="D108" s="46">
        <v>3</v>
      </c>
      <c r="E108" s="47" t="s">
        <v>268</v>
      </c>
      <c r="F108" s="48">
        <v>121</v>
      </c>
      <c r="G108" s="53">
        <v>337.4</v>
      </c>
      <c r="H108" s="53">
        <v>0</v>
      </c>
      <c r="I108" s="53">
        <f>G108+H108</f>
        <v>337.4</v>
      </c>
      <c r="J108" s="53">
        <v>369.6</v>
      </c>
      <c r="K108" s="53">
        <v>0</v>
      </c>
      <c r="L108" s="53">
        <f>J108+K108</f>
        <v>369.6</v>
      </c>
    </row>
    <row r="109" spans="1:12" ht="33.75" x14ac:dyDescent="0.2">
      <c r="A109" s="44" t="s">
        <v>65</v>
      </c>
      <c r="B109" s="45">
        <v>650</v>
      </c>
      <c r="C109" s="46">
        <v>2</v>
      </c>
      <c r="D109" s="46">
        <v>3</v>
      </c>
      <c r="E109" s="47" t="s">
        <v>268</v>
      </c>
      <c r="F109" s="48">
        <v>129</v>
      </c>
      <c r="G109" s="53">
        <v>102</v>
      </c>
      <c r="H109" s="53">
        <v>0</v>
      </c>
      <c r="I109" s="53">
        <f>G109+H109</f>
        <v>102</v>
      </c>
      <c r="J109" s="53">
        <v>112</v>
      </c>
      <c r="K109" s="53">
        <v>0</v>
      </c>
      <c r="L109" s="53">
        <f>J109+K109</f>
        <v>112</v>
      </c>
    </row>
    <row r="110" spans="1:12" ht="22.5" x14ac:dyDescent="0.2">
      <c r="A110" s="125" t="s">
        <v>12</v>
      </c>
      <c r="B110" s="126">
        <v>650</v>
      </c>
      <c r="C110" s="127">
        <v>3</v>
      </c>
      <c r="D110" s="127">
        <v>0</v>
      </c>
      <c r="E110" s="128" t="s">
        <v>42</v>
      </c>
      <c r="F110" s="129" t="s">
        <v>42</v>
      </c>
      <c r="G110" s="130">
        <f>G111+G119+G132</f>
        <v>52</v>
      </c>
      <c r="H110" s="130">
        <f t="shared" ref="H110:I110" si="57">H111+H119+H132</f>
        <v>0</v>
      </c>
      <c r="I110" s="130">
        <f t="shared" si="57"/>
        <v>52</v>
      </c>
      <c r="J110" s="130">
        <f>J111+J119+J132</f>
        <v>52</v>
      </c>
      <c r="K110" s="130">
        <f t="shared" ref="K110:L110" si="58">K111+K119+K132</f>
        <v>0</v>
      </c>
      <c r="L110" s="130">
        <f t="shared" si="58"/>
        <v>52</v>
      </c>
    </row>
    <row r="111" spans="1:12" x14ac:dyDescent="0.2">
      <c r="A111" s="70" t="s">
        <v>13</v>
      </c>
      <c r="B111" s="113">
        <v>650</v>
      </c>
      <c r="C111" s="114">
        <v>3</v>
      </c>
      <c r="D111" s="114">
        <v>4</v>
      </c>
      <c r="E111" s="71" t="s">
        <v>42</v>
      </c>
      <c r="F111" s="72" t="s">
        <v>42</v>
      </c>
      <c r="G111" s="62">
        <f t="shared" ref="G111:L117" si="59">G112</f>
        <v>18</v>
      </c>
      <c r="H111" s="62">
        <f t="shared" si="59"/>
        <v>0</v>
      </c>
      <c r="I111" s="62">
        <f t="shared" si="59"/>
        <v>18</v>
      </c>
      <c r="J111" s="62">
        <f t="shared" si="59"/>
        <v>18</v>
      </c>
      <c r="K111" s="62">
        <f t="shared" si="59"/>
        <v>0</v>
      </c>
      <c r="L111" s="62">
        <f t="shared" si="59"/>
        <v>18</v>
      </c>
    </row>
    <row r="112" spans="1:12" ht="33.75" x14ac:dyDescent="0.2">
      <c r="A112" s="99" t="s">
        <v>272</v>
      </c>
      <c r="B112" s="100">
        <v>650</v>
      </c>
      <c r="C112" s="101">
        <v>3</v>
      </c>
      <c r="D112" s="101">
        <v>4</v>
      </c>
      <c r="E112" s="102" t="s">
        <v>115</v>
      </c>
      <c r="F112" s="103"/>
      <c r="G112" s="123">
        <f t="shared" si="59"/>
        <v>18</v>
      </c>
      <c r="H112" s="123">
        <f t="shared" si="59"/>
        <v>0</v>
      </c>
      <c r="I112" s="123">
        <f t="shared" si="59"/>
        <v>18</v>
      </c>
      <c r="J112" s="123">
        <f t="shared" si="59"/>
        <v>18</v>
      </c>
      <c r="K112" s="123">
        <f t="shared" si="59"/>
        <v>0</v>
      </c>
      <c r="L112" s="123">
        <f t="shared" si="59"/>
        <v>18</v>
      </c>
    </row>
    <row r="113" spans="1:12" x14ac:dyDescent="0.2">
      <c r="A113" s="99" t="s">
        <v>214</v>
      </c>
      <c r="B113" s="45">
        <v>650</v>
      </c>
      <c r="C113" s="46">
        <v>3</v>
      </c>
      <c r="D113" s="46">
        <v>4</v>
      </c>
      <c r="E113" s="47" t="s">
        <v>205</v>
      </c>
      <c r="F113" s="48"/>
      <c r="G113" s="49">
        <f t="shared" si="59"/>
        <v>18</v>
      </c>
      <c r="H113" s="49">
        <f t="shared" si="59"/>
        <v>0</v>
      </c>
      <c r="I113" s="49">
        <f t="shared" si="59"/>
        <v>18</v>
      </c>
      <c r="J113" s="49">
        <f t="shared" si="59"/>
        <v>18</v>
      </c>
      <c r="K113" s="49">
        <f t="shared" si="59"/>
        <v>0</v>
      </c>
      <c r="L113" s="49">
        <f t="shared" si="59"/>
        <v>18</v>
      </c>
    </row>
    <row r="114" spans="1:12" ht="33.75" x14ac:dyDescent="0.2">
      <c r="A114" s="44" t="s">
        <v>211</v>
      </c>
      <c r="B114" s="45">
        <v>650</v>
      </c>
      <c r="C114" s="46">
        <v>3</v>
      </c>
      <c r="D114" s="46">
        <v>4</v>
      </c>
      <c r="E114" s="47" t="s">
        <v>209</v>
      </c>
      <c r="F114" s="48"/>
      <c r="G114" s="49">
        <f t="shared" si="59"/>
        <v>18</v>
      </c>
      <c r="H114" s="49">
        <f t="shared" si="59"/>
        <v>0</v>
      </c>
      <c r="I114" s="49">
        <f t="shared" si="59"/>
        <v>18</v>
      </c>
      <c r="J114" s="49">
        <f t="shared" si="59"/>
        <v>18</v>
      </c>
      <c r="K114" s="49">
        <f t="shared" si="59"/>
        <v>0</v>
      </c>
      <c r="L114" s="49">
        <f t="shared" si="59"/>
        <v>18</v>
      </c>
    </row>
    <row r="115" spans="1:12" ht="90" x14ac:dyDescent="0.2">
      <c r="A115" s="44" t="s">
        <v>131</v>
      </c>
      <c r="B115" s="45">
        <v>650</v>
      </c>
      <c r="C115" s="46">
        <v>3</v>
      </c>
      <c r="D115" s="46">
        <v>4</v>
      </c>
      <c r="E115" s="57" t="s">
        <v>210</v>
      </c>
      <c r="F115" s="48"/>
      <c r="G115" s="49">
        <f t="shared" si="59"/>
        <v>18</v>
      </c>
      <c r="H115" s="49">
        <f t="shared" si="59"/>
        <v>0</v>
      </c>
      <c r="I115" s="49">
        <f t="shared" si="59"/>
        <v>18</v>
      </c>
      <c r="J115" s="49">
        <f t="shared" si="59"/>
        <v>18</v>
      </c>
      <c r="K115" s="49">
        <f t="shared" si="59"/>
        <v>0</v>
      </c>
      <c r="L115" s="49">
        <f t="shared" si="59"/>
        <v>18</v>
      </c>
    </row>
    <row r="116" spans="1:12" ht="22.5" x14ac:dyDescent="0.2">
      <c r="A116" s="44" t="s">
        <v>71</v>
      </c>
      <c r="B116" s="45">
        <v>650</v>
      </c>
      <c r="C116" s="46">
        <v>3</v>
      </c>
      <c r="D116" s="46">
        <v>4</v>
      </c>
      <c r="E116" s="57" t="s">
        <v>210</v>
      </c>
      <c r="F116" s="48">
        <v>200</v>
      </c>
      <c r="G116" s="49">
        <f>G117</f>
        <v>18</v>
      </c>
      <c r="H116" s="49">
        <f t="shared" si="59"/>
        <v>0</v>
      </c>
      <c r="I116" s="49">
        <f t="shared" si="59"/>
        <v>18</v>
      </c>
      <c r="J116" s="49">
        <f t="shared" si="59"/>
        <v>18</v>
      </c>
      <c r="K116" s="49">
        <f t="shared" si="59"/>
        <v>0</v>
      </c>
      <c r="L116" s="49">
        <f t="shared" si="59"/>
        <v>18</v>
      </c>
    </row>
    <row r="117" spans="1:12" ht="22.5" x14ac:dyDescent="0.2">
      <c r="A117" s="44" t="s">
        <v>44</v>
      </c>
      <c r="B117" s="45">
        <v>650</v>
      </c>
      <c r="C117" s="46">
        <v>3</v>
      </c>
      <c r="D117" s="46">
        <v>4</v>
      </c>
      <c r="E117" s="57" t="s">
        <v>210</v>
      </c>
      <c r="F117" s="48">
        <v>240</v>
      </c>
      <c r="G117" s="49">
        <f t="shared" si="59"/>
        <v>18</v>
      </c>
      <c r="H117" s="49">
        <f t="shared" si="59"/>
        <v>0</v>
      </c>
      <c r="I117" s="49">
        <f t="shared" si="59"/>
        <v>18</v>
      </c>
      <c r="J117" s="49">
        <f t="shared" si="59"/>
        <v>18</v>
      </c>
      <c r="K117" s="49">
        <f t="shared" si="59"/>
        <v>0</v>
      </c>
      <c r="L117" s="49">
        <f t="shared" si="59"/>
        <v>18</v>
      </c>
    </row>
    <row r="118" spans="1:12" ht="22.5" x14ac:dyDescent="0.2">
      <c r="A118" s="44" t="s">
        <v>36</v>
      </c>
      <c r="B118" s="45">
        <v>650</v>
      </c>
      <c r="C118" s="46">
        <v>3</v>
      </c>
      <c r="D118" s="46">
        <v>4</v>
      </c>
      <c r="E118" s="57" t="s">
        <v>210</v>
      </c>
      <c r="F118" s="48">
        <v>244</v>
      </c>
      <c r="G118" s="87">
        <v>18</v>
      </c>
      <c r="H118" s="87">
        <v>0</v>
      </c>
      <c r="I118" s="87">
        <f>G118+H118</f>
        <v>18</v>
      </c>
      <c r="J118" s="87">
        <v>18</v>
      </c>
      <c r="K118" s="87">
        <v>0</v>
      </c>
      <c r="L118" s="87">
        <f>J118+K118</f>
        <v>18</v>
      </c>
    </row>
    <row r="119" spans="1:12" x14ac:dyDescent="0.2">
      <c r="A119" s="73" t="s">
        <v>149</v>
      </c>
      <c r="B119" s="113">
        <v>650</v>
      </c>
      <c r="C119" s="114">
        <v>3</v>
      </c>
      <c r="D119" s="114">
        <v>9</v>
      </c>
      <c r="E119" s="75"/>
      <c r="F119" s="72"/>
      <c r="G119" s="62">
        <f>G120</f>
        <v>2</v>
      </c>
      <c r="H119" s="62">
        <f t="shared" ref="H119:I119" si="60">H120</f>
        <v>0</v>
      </c>
      <c r="I119" s="62">
        <f t="shared" si="60"/>
        <v>2</v>
      </c>
      <c r="J119" s="62">
        <f>J120</f>
        <v>2</v>
      </c>
      <c r="K119" s="62">
        <f t="shared" ref="K119:L119" si="61">K120</f>
        <v>0</v>
      </c>
      <c r="L119" s="62">
        <f t="shared" si="61"/>
        <v>2</v>
      </c>
    </row>
    <row r="120" spans="1:12" ht="33.75" x14ac:dyDescent="0.2">
      <c r="A120" s="99" t="s">
        <v>273</v>
      </c>
      <c r="B120" s="100">
        <v>650</v>
      </c>
      <c r="C120" s="101">
        <v>3</v>
      </c>
      <c r="D120" s="101">
        <v>9</v>
      </c>
      <c r="E120" s="124">
        <v>7500000000</v>
      </c>
      <c r="F120" s="103"/>
      <c r="G120" s="123">
        <f>G121+G127</f>
        <v>2</v>
      </c>
      <c r="H120" s="123">
        <f t="shared" ref="H120:I120" si="62">H121+H127</f>
        <v>0</v>
      </c>
      <c r="I120" s="123">
        <f t="shared" si="62"/>
        <v>2</v>
      </c>
      <c r="J120" s="123">
        <f>J121+J127</f>
        <v>2</v>
      </c>
      <c r="K120" s="123">
        <f t="shared" ref="K120:L120" si="63">K121+K127</f>
        <v>0</v>
      </c>
      <c r="L120" s="123">
        <f t="shared" si="63"/>
        <v>2</v>
      </c>
    </row>
    <row r="121" spans="1:12" x14ac:dyDescent="0.2">
      <c r="A121" s="99" t="s">
        <v>214</v>
      </c>
      <c r="B121" s="45">
        <v>650</v>
      </c>
      <c r="C121" s="46">
        <v>3</v>
      </c>
      <c r="D121" s="46">
        <v>9</v>
      </c>
      <c r="E121" s="57">
        <v>7540000000</v>
      </c>
      <c r="F121" s="48"/>
      <c r="G121" s="49">
        <f t="shared" ref="G121:L125" si="64">G122</f>
        <v>1</v>
      </c>
      <c r="H121" s="49">
        <f t="shared" si="64"/>
        <v>0</v>
      </c>
      <c r="I121" s="49">
        <f t="shared" si="64"/>
        <v>1</v>
      </c>
      <c r="J121" s="49">
        <f t="shared" si="64"/>
        <v>1</v>
      </c>
      <c r="K121" s="49">
        <f t="shared" si="64"/>
        <v>0</v>
      </c>
      <c r="L121" s="49">
        <f t="shared" si="64"/>
        <v>1</v>
      </c>
    </row>
    <row r="122" spans="1:12" ht="33.75" x14ac:dyDescent="0.2">
      <c r="A122" s="44" t="s">
        <v>212</v>
      </c>
      <c r="B122" s="45">
        <v>650</v>
      </c>
      <c r="C122" s="46">
        <v>3</v>
      </c>
      <c r="D122" s="46">
        <v>9</v>
      </c>
      <c r="E122" s="57">
        <v>7541100000</v>
      </c>
      <c r="F122" s="48"/>
      <c r="G122" s="49">
        <f t="shared" si="64"/>
        <v>1</v>
      </c>
      <c r="H122" s="49">
        <f t="shared" si="64"/>
        <v>0</v>
      </c>
      <c r="I122" s="49">
        <f t="shared" si="64"/>
        <v>1</v>
      </c>
      <c r="J122" s="49">
        <f t="shared" si="64"/>
        <v>1</v>
      </c>
      <c r="K122" s="49">
        <f t="shared" si="64"/>
        <v>0</v>
      </c>
      <c r="L122" s="49">
        <f t="shared" si="64"/>
        <v>1</v>
      </c>
    </row>
    <row r="123" spans="1:12" x14ac:dyDescent="0.2">
      <c r="A123" s="52" t="s">
        <v>155</v>
      </c>
      <c r="B123" s="45">
        <v>650</v>
      </c>
      <c r="C123" s="46">
        <v>3</v>
      </c>
      <c r="D123" s="46">
        <v>9</v>
      </c>
      <c r="E123" s="57">
        <v>7541199990</v>
      </c>
      <c r="F123" s="48"/>
      <c r="G123" s="49">
        <f t="shared" si="64"/>
        <v>1</v>
      </c>
      <c r="H123" s="49">
        <f t="shared" si="64"/>
        <v>0</v>
      </c>
      <c r="I123" s="49">
        <f t="shared" si="64"/>
        <v>1</v>
      </c>
      <c r="J123" s="49">
        <f t="shared" si="64"/>
        <v>1</v>
      </c>
      <c r="K123" s="49">
        <f t="shared" si="64"/>
        <v>0</v>
      </c>
      <c r="L123" s="49">
        <f t="shared" si="64"/>
        <v>1</v>
      </c>
    </row>
    <row r="124" spans="1:12" ht="22.5" x14ac:dyDescent="0.2">
      <c r="A124" s="44" t="s">
        <v>71</v>
      </c>
      <c r="B124" s="45">
        <v>650</v>
      </c>
      <c r="C124" s="46">
        <v>3</v>
      </c>
      <c r="D124" s="46">
        <v>9</v>
      </c>
      <c r="E124" s="57">
        <v>7541199990</v>
      </c>
      <c r="F124" s="48">
        <v>200</v>
      </c>
      <c r="G124" s="49">
        <f t="shared" si="64"/>
        <v>1</v>
      </c>
      <c r="H124" s="49">
        <f t="shared" si="64"/>
        <v>0</v>
      </c>
      <c r="I124" s="49">
        <f t="shared" si="64"/>
        <v>1</v>
      </c>
      <c r="J124" s="49">
        <f t="shared" si="64"/>
        <v>1</v>
      </c>
      <c r="K124" s="49">
        <f t="shared" si="64"/>
        <v>0</v>
      </c>
      <c r="L124" s="49">
        <f t="shared" si="64"/>
        <v>1</v>
      </c>
    </row>
    <row r="125" spans="1:12" ht="22.5" x14ac:dyDescent="0.2">
      <c r="A125" s="44" t="s">
        <v>44</v>
      </c>
      <c r="B125" s="45">
        <v>650</v>
      </c>
      <c r="C125" s="46">
        <v>3</v>
      </c>
      <c r="D125" s="46">
        <v>9</v>
      </c>
      <c r="E125" s="57">
        <v>7541199990</v>
      </c>
      <c r="F125" s="48">
        <v>240</v>
      </c>
      <c r="G125" s="49">
        <f t="shared" si="64"/>
        <v>1</v>
      </c>
      <c r="H125" s="49">
        <f t="shared" si="64"/>
        <v>0</v>
      </c>
      <c r="I125" s="49">
        <f t="shared" si="64"/>
        <v>1</v>
      </c>
      <c r="J125" s="49">
        <f t="shared" si="64"/>
        <v>1</v>
      </c>
      <c r="K125" s="49">
        <f t="shared" si="64"/>
        <v>0</v>
      </c>
      <c r="L125" s="49">
        <f t="shared" si="64"/>
        <v>1</v>
      </c>
    </row>
    <row r="126" spans="1:12" ht="22.5" x14ac:dyDescent="0.2">
      <c r="A126" s="44" t="s">
        <v>36</v>
      </c>
      <c r="B126" s="45">
        <v>650</v>
      </c>
      <c r="C126" s="46">
        <v>3</v>
      </c>
      <c r="D126" s="46">
        <v>9</v>
      </c>
      <c r="E126" s="57">
        <v>7541199990</v>
      </c>
      <c r="F126" s="48">
        <v>244</v>
      </c>
      <c r="G126" s="53">
        <v>1</v>
      </c>
      <c r="H126" s="53">
        <v>0</v>
      </c>
      <c r="I126" s="53">
        <f>G126+H126</f>
        <v>1</v>
      </c>
      <c r="J126" s="53">
        <v>1</v>
      </c>
      <c r="K126" s="53">
        <v>0</v>
      </c>
      <c r="L126" s="53">
        <f>J126+K126</f>
        <v>1</v>
      </c>
    </row>
    <row r="127" spans="1:12" ht="22.5" x14ac:dyDescent="0.2">
      <c r="A127" s="44" t="s">
        <v>213</v>
      </c>
      <c r="B127" s="45">
        <v>650</v>
      </c>
      <c r="C127" s="46">
        <v>3</v>
      </c>
      <c r="D127" s="46">
        <v>9</v>
      </c>
      <c r="E127" s="57">
        <v>7541200000</v>
      </c>
      <c r="F127" s="48"/>
      <c r="G127" s="49">
        <f>G128</f>
        <v>1</v>
      </c>
      <c r="H127" s="49">
        <f t="shared" ref="H127:I127" si="65">H128</f>
        <v>0</v>
      </c>
      <c r="I127" s="49">
        <f t="shared" si="65"/>
        <v>1</v>
      </c>
      <c r="J127" s="49">
        <f>J128</f>
        <v>1</v>
      </c>
      <c r="K127" s="49">
        <f t="shared" ref="K127:L127" si="66">K128</f>
        <v>0</v>
      </c>
      <c r="L127" s="49">
        <f t="shared" si="66"/>
        <v>1</v>
      </c>
    </row>
    <row r="128" spans="1:12" x14ac:dyDescent="0.2">
      <c r="A128" s="52" t="s">
        <v>155</v>
      </c>
      <c r="B128" s="45">
        <v>650</v>
      </c>
      <c r="C128" s="46">
        <v>3</v>
      </c>
      <c r="D128" s="46">
        <v>9</v>
      </c>
      <c r="E128" s="57">
        <v>7541299990</v>
      </c>
      <c r="F128" s="48"/>
      <c r="G128" s="49">
        <f t="shared" ref="G128:L130" si="67">G129</f>
        <v>1</v>
      </c>
      <c r="H128" s="49">
        <f t="shared" si="67"/>
        <v>0</v>
      </c>
      <c r="I128" s="49">
        <f t="shared" si="67"/>
        <v>1</v>
      </c>
      <c r="J128" s="49">
        <f t="shared" si="67"/>
        <v>1</v>
      </c>
      <c r="K128" s="49">
        <f t="shared" si="67"/>
        <v>0</v>
      </c>
      <c r="L128" s="49">
        <f t="shared" si="67"/>
        <v>1</v>
      </c>
    </row>
    <row r="129" spans="1:12" ht="22.5" x14ac:dyDescent="0.2">
      <c r="A129" s="44" t="s">
        <v>71</v>
      </c>
      <c r="B129" s="45">
        <v>650</v>
      </c>
      <c r="C129" s="46">
        <v>3</v>
      </c>
      <c r="D129" s="46">
        <v>9</v>
      </c>
      <c r="E129" s="57">
        <v>7541299990</v>
      </c>
      <c r="F129" s="48">
        <v>200</v>
      </c>
      <c r="G129" s="49">
        <f t="shared" si="67"/>
        <v>1</v>
      </c>
      <c r="H129" s="49">
        <f t="shared" si="67"/>
        <v>0</v>
      </c>
      <c r="I129" s="49">
        <f t="shared" si="67"/>
        <v>1</v>
      </c>
      <c r="J129" s="49">
        <f t="shared" si="67"/>
        <v>1</v>
      </c>
      <c r="K129" s="49">
        <f t="shared" si="67"/>
        <v>0</v>
      </c>
      <c r="L129" s="49">
        <f t="shared" si="67"/>
        <v>1</v>
      </c>
    </row>
    <row r="130" spans="1:12" ht="22.5" x14ac:dyDescent="0.2">
      <c r="A130" s="44" t="s">
        <v>44</v>
      </c>
      <c r="B130" s="45">
        <v>650</v>
      </c>
      <c r="C130" s="46">
        <v>3</v>
      </c>
      <c r="D130" s="46">
        <v>9</v>
      </c>
      <c r="E130" s="57">
        <v>7541299990</v>
      </c>
      <c r="F130" s="48">
        <v>240</v>
      </c>
      <c r="G130" s="49">
        <f t="shared" si="67"/>
        <v>1</v>
      </c>
      <c r="H130" s="49">
        <f t="shared" si="67"/>
        <v>0</v>
      </c>
      <c r="I130" s="49">
        <f t="shared" si="67"/>
        <v>1</v>
      </c>
      <c r="J130" s="49">
        <f t="shared" si="67"/>
        <v>1</v>
      </c>
      <c r="K130" s="49">
        <f t="shared" si="67"/>
        <v>0</v>
      </c>
      <c r="L130" s="49">
        <f t="shared" si="67"/>
        <v>1</v>
      </c>
    </row>
    <row r="131" spans="1:12" ht="22.5" x14ac:dyDescent="0.2">
      <c r="A131" s="44" t="s">
        <v>36</v>
      </c>
      <c r="B131" s="45">
        <v>650</v>
      </c>
      <c r="C131" s="46">
        <v>3</v>
      </c>
      <c r="D131" s="46">
        <v>9</v>
      </c>
      <c r="E131" s="57">
        <v>7541299990</v>
      </c>
      <c r="F131" s="48">
        <v>244</v>
      </c>
      <c r="G131" s="53">
        <v>1</v>
      </c>
      <c r="H131" s="53">
        <v>0</v>
      </c>
      <c r="I131" s="53">
        <f>G131+H131</f>
        <v>1</v>
      </c>
      <c r="J131" s="53">
        <v>1</v>
      </c>
      <c r="K131" s="53">
        <v>0</v>
      </c>
      <c r="L131" s="53">
        <f>J131+K131</f>
        <v>1</v>
      </c>
    </row>
    <row r="132" spans="1:12" ht="22.5" x14ac:dyDescent="0.2">
      <c r="A132" s="73" t="s">
        <v>61</v>
      </c>
      <c r="B132" s="113">
        <v>650</v>
      </c>
      <c r="C132" s="114">
        <v>3</v>
      </c>
      <c r="D132" s="114">
        <v>14</v>
      </c>
      <c r="E132" s="71"/>
      <c r="F132" s="72"/>
      <c r="G132" s="115">
        <f t="shared" ref="G132:L138" si="68">G133</f>
        <v>32</v>
      </c>
      <c r="H132" s="115">
        <f t="shared" si="68"/>
        <v>0</v>
      </c>
      <c r="I132" s="115">
        <f t="shared" si="68"/>
        <v>32</v>
      </c>
      <c r="J132" s="115">
        <f t="shared" si="68"/>
        <v>32</v>
      </c>
      <c r="K132" s="115">
        <f t="shared" si="68"/>
        <v>0</v>
      </c>
      <c r="L132" s="115">
        <f t="shared" si="68"/>
        <v>32</v>
      </c>
    </row>
    <row r="133" spans="1:12" ht="33.75" x14ac:dyDescent="0.2">
      <c r="A133" s="99" t="s">
        <v>272</v>
      </c>
      <c r="B133" s="100">
        <v>650</v>
      </c>
      <c r="C133" s="101">
        <v>3</v>
      </c>
      <c r="D133" s="101">
        <v>14</v>
      </c>
      <c r="E133" s="102" t="s">
        <v>115</v>
      </c>
      <c r="F133" s="103"/>
      <c r="G133" s="104">
        <f t="shared" si="68"/>
        <v>32</v>
      </c>
      <c r="H133" s="104">
        <f t="shared" si="68"/>
        <v>0</v>
      </c>
      <c r="I133" s="104">
        <f t="shared" si="68"/>
        <v>32</v>
      </c>
      <c r="J133" s="104">
        <f t="shared" si="68"/>
        <v>32</v>
      </c>
      <c r="K133" s="104">
        <f t="shared" si="68"/>
        <v>0</v>
      </c>
      <c r="L133" s="104">
        <f t="shared" si="68"/>
        <v>32</v>
      </c>
    </row>
    <row r="134" spans="1:12" x14ac:dyDescent="0.2">
      <c r="A134" s="99" t="s">
        <v>214</v>
      </c>
      <c r="B134" s="45">
        <v>650</v>
      </c>
      <c r="C134" s="46">
        <v>3</v>
      </c>
      <c r="D134" s="46">
        <v>14</v>
      </c>
      <c r="E134" s="47" t="s">
        <v>205</v>
      </c>
      <c r="F134" s="48"/>
      <c r="G134" s="49">
        <f>G135+G144</f>
        <v>32</v>
      </c>
      <c r="H134" s="49">
        <f t="shared" ref="H134" si="69">H135+H144</f>
        <v>0</v>
      </c>
      <c r="I134" s="49">
        <f>I135+I144</f>
        <v>32</v>
      </c>
      <c r="J134" s="49">
        <f>J135+J144</f>
        <v>32</v>
      </c>
      <c r="K134" s="49">
        <f t="shared" ref="K134:L134" si="70">K135+K144</f>
        <v>0</v>
      </c>
      <c r="L134" s="49">
        <f t="shared" si="70"/>
        <v>32</v>
      </c>
    </row>
    <row r="135" spans="1:12" ht="22.5" x14ac:dyDescent="0.2">
      <c r="A135" s="44" t="s">
        <v>215</v>
      </c>
      <c r="B135" s="45">
        <v>650</v>
      </c>
      <c r="C135" s="46">
        <v>3</v>
      </c>
      <c r="D135" s="46">
        <v>14</v>
      </c>
      <c r="E135" s="47" t="s">
        <v>216</v>
      </c>
      <c r="F135" s="48"/>
      <c r="G135" s="49">
        <f>G136+G140</f>
        <v>31</v>
      </c>
      <c r="H135" s="49">
        <f t="shared" ref="H135:I135" si="71">H136+H140</f>
        <v>0</v>
      </c>
      <c r="I135" s="49">
        <f t="shared" si="71"/>
        <v>31</v>
      </c>
      <c r="J135" s="49">
        <f>J136+J140</f>
        <v>31</v>
      </c>
      <c r="K135" s="49">
        <f t="shared" ref="K135:L135" si="72">K136+K140</f>
        <v>0</v>
      </c>
      <c r="L135" s="49">
        <f t="shared" si="72"/>
        <v>31</v>
      </c>
    </row>
    <row r="136" spans="1:12" ht="22.5" x14ac:dyDescent="0.2">
      <c r="A136" s="44" t="s">
        <v>108</v>
      </c>
      <c r="B136" s="45">
        <v>650</v>
      </c>
      <c r="C136" s="46">
        <v>3</v>
      </c>
      <c r="D136" s="46">
        <v>14</v>
      </c>
      <c r="E136" s="47" t="s">
        <v>217</v>
      </c>
      <c r="F136" s="48"/>
      <c r="G136" s="49">
        <f t="shared" si="68"/>
        <v>24.8</v>
      </c>
      <c r="H136" s="49">
        <f t="shared" si="68"/>
        <v>0</v>
      </c>
      <c r="I136" s="49">
        <f t="shared" si="68"/>
        <v>24.8</v>
      </c>
      <c r="J136" s="49">
        <f t="shared" si="68"/>
        <v>24.8</v>
      </c>
      <c r="K136" s="49">
        <f t="shared" si="68"/>
        <v>0</v>
      </c>
      <c r="L136" s="49">
        <f t="shared" si="68"/>
        <v>24.8</v>
      </c>
    </row>
    <row r="137" spans="1:12" ht="45" x14ac:dyDescent="0.2">
      <c r="A137" s="44" t="s">
        <v>46</v>
      </c>
      <c r="B137" s="45">
        <v>650</v>
      </c>
      <c r="C137" s="46">
        <v>3</v>
      </c>
      <c r="D137" s="46">
        <v>14</v>
      </c>
      <c r="E137" s="47" t="s">
        <v>217</v>
      </c>
      <c r="F137" s="48">
        <v>100</v>
      </c>
      <c r="G137" s="49">
        <f t="shared" si="68"/>
        <v>24.8</v>
      </c>
      <c r="H137" s="49">
        <f t="shared" si="68"/>
        <v>0</v>
      </c>
      <c r="I137" s="49">
        <f t="shared" si="68"/>
        <v>24.8</v>
      </c>
      <c r="J137" s="49">
        <f t="shared" si="68"/>
        <v>24.8</v>
      </c>
      <c r="K137" s="49">
        <f t="shared" si="68"/>
        <v>0</v>
      </c>
      <c r="L137" s="49">
        <f t="shared" si="68"/>
        <v>24.8</v>
      </c>
    </row>
    <row r="138" spans="1:12" ht="22.5" x14ac:dyDescent="0.2">
      <c r="A138" s="44" t="s">
        <v>50</v>
      </c>
      <c r="B138" s="45">
        <v>650</v>
      </c>
      <c r="C138" s="46">
        <v>3</v>
      </c>
      <c r="D138" s="46">
        <v>14</v>
      </c>
      <c r="E138" s="47" t="s">
        <v>217</v>
      </c>
      <c r="F138" s="48">
        <v>120</v>
      </c>
      <c r="G138" s="49">
        <f t="shared" si="68"/>
        <v>24.8</v>
      </c>
      <c r="H138" s="49">
        <f t="shared" si="68"/>
        <v>0</v>
      </c>
      <c r="I138" s="49">
        <f t="shared" si="68"/>
        <v>24.8</v>
      </c>
      <c r="J138" s="49">
        <f t="shared" si="68"/>
        <v>24.8</v>
      </c>
      <c r="K138" s="49">
        <f t="shared" si="68"/>
        <v>0</v>
      </c>
      <c r="L138" s="49">
        <f t="shared" si="68"/>
        <v>24.8</v>
      </c>
    </row>
    <row r="139" spans="1:12" ht="22.5" x14ac:dyDescent="0.2">
      <c r="A139" s="44" t="s">
        <v>157</v>
      </c>
      <c r="B139" s="45">
        <v>650</v>
      </c>
      <c r="C139" s="46">
        <v>3</v>
      </c>
      <c r="D139" s="46">
        <v>14</v>
      </c>
      <c r="E139" s="47" t="s">
        <v>217</v>
      </c>
      <c r="F139" s="48">
        <v>123</v>
      </c>
      <c r="G139" s="49">
        <v>24.8</v>
      </c>
      <c r="H139" s="49">
        <v>0</v>
      </c>
      <c r="I139" s="49">
        <f>G139+H139</f>
        <v>24.8</v>
      </c>
      <c r="J139" s="49">
        <v>24.8</v>
      </c>
      <c r="K139" s="49">
        <v>0</v>
      </c>
      <c r="L139" s="49">
        <f>J139+K139</f>
        <v>24.8</v>
      </c>
    </row>
    <row r="140" spans="1:12" ht="22.5" x14ac:dyDescent="0.2">
      <c r="A140" s="44" t="s">
        <v>290</v>
      </c>
      <c r="B140" s="45">
        <v>650</v>
      </c>
      <c r="C140" s="46">
        <v>3</v>
      </c>
      <c r="D140" s="46">
        <v>14</v>
      </c>
      <c r="E140" s="47" t="s">
        <v>218</v>
      </c>
      <c r="F140" s="48"/>
      <c r="G140" s="53">
        <f t="shared" ref="G140:L142" si="73">G141</f>
        <v>6.2</v>
      </c>
      <c r="H140" s="53">
        <f t="shared" si="73"/>
        <v>0</v>
      </c>
      <c r="I140" s="53">
        <f t="shared" si="73"/>
        <v>6.2</v>
      </c>
      <c r="J140" s="53">
        <f t="shared" si="73"/>
        <v>6.2</v>
      </c>
      <c r="K140" s="53">
        <f t="shared" si="73"/>
        <v>0</v>
      </c>
      <c r="L140" s="53">
        <f t="shared" si="73"/>
        <v>6.2</v>
      </c>
    </row>
    <row r="141" spans="1:12" ht="45" x14ac:dyDescent="0.2">
      <c r="A141" s="44" t="s">
        <v>46</v>
      </c>
      <c r="B141" s="45">
        <v>650</v>
      </c>
      <c r="C141" s="46">
        <v>3</v>
      </c>
      <c r="D141" s="46">
        <v>14</v>
      </c>
      <c r="E141" s="47" t="s">
        <v>218</v>
      </c>
      <c r="F141" s="48">
        <v>100</v>
      </c>
      <c r="G141" s="53">
        <f t="shared" si="73"/>
        <v>6.2</v>
      </c>
      <c r="H141" s="53">
        <f t="shared" si="73"/>
        <v>0</v>
      </c>
      <c r="I141" s="53">
        <f t="shared" si="73"/>
        <v>6.2</v>
      </c>
      <c r="J141" s="53">
        <f t="shared" si="73"/>
        <v>6.2</v>
      </c>
      <c r="K141" s="53">
        <f t="shared" si="73"/>
        <v>0</v>
      </c>
      <c r="L141" s="53">
        <f t="shared" si="73"/>
        <v>6.2</v>
      </c>
    </row>
    <row r="142" spans="1:12" ht="22.5" x14ac:dyDescent="0.2">
      <c r="A142" s="44" t="s">
        <v>50</v>
      </c>
      <c r="B142" s="45">
        <v>650</v>
      </c>
      <c r="C142" s="46">
        <v>3</v>
      </c>
      <c r="D142" s="46">
        <v>14</v>
      </c>
      <c r="E142" s="47" t="s">
        <v>218</v>
      </c>
      <c r="F142" s="48">
        <v>120</v>
      </c>
      <c r="G142" s="49">
        <f t="shared" si="73"/>
        <v>6.2</v>
      </c>
      <c r="H142" s="49">
        <f t="shared" si="73"/>
        <v>0</v>
      </c>
      <c r="I142" s="49">
        <f t="shared" si="73"/>
        <v>6.2</v>
      </c>
      <c r="J142" s="49">
        <f t="shared" si="73"/>
        <v>6.2</v>
      </c>
      <c r="K142" s="49">
        <f t="shared" si="73"/>
        <v>0</v>
      </c>
      <c r="L142" s="49">
        <f t="shared" si="73"/>
        <v>6.2</v>
      </c>
    </row>
    <row r="143" spans="1:12" ht="22.5" x14ac:dyDescent="0.2">
      <c r="A143" s="44" t="s">
        <v>157</v>
      </c>
      <c r="B143" s="45">
        <v>650</v>
      </c>
      <c r="C143" s="46">
        <v>3</v>
      </c>
      <c r="D143" s="46">
        <v>14</v>
      </c>
      <c r="E143" s="47" t="s">
        <v>218</v>
      </c>
      <c r="F143" s="48">
        <v>123</v>
      </c>
      <c r="G143" s="53">
        <v>6.2</v>
      </c>
      <c r="H143" s="53">
        <v>0</v>
      </c>
      <c r="I143" s="53">
        <f>G143+H143</f>
        <v>6.2</v>
      </c>
      <c r="J143" s="53">
        <v>6.2</v>
      </c>
      <c r="K143" s="53">
        <v>0</v>
      </c>
      <c r="L143" s="53">
        <f>J143+K143</f>
        <v>6.2</v>
      </c>
    </row>
    <row r="144" spans="1:12" ht="33.75" x14ac:dyDescent="0.2">
      <c r="A144" s="44" t="s">
        <v>241</v>
      </c>
      <c r="B144" s="45">
        <v>650</v>
      </c>
      <c r="C144" s="46">
        <v>3</v>
      </c>
      <c r="D144" s="46">
        <v>14</v>
      </c>
      <c r="E144" s="47" t="s">
        <v>239</v>
      </c>
      <c r="F144" s="48"/>
      <c r="G144" s="53">
        <f>G145</f>
        <v>1</v>
      </c>
      <c r="H144" s="53">
        <f t="shared" ref="H144:I147" si="74">H145</f>
        <v>0</v>
      </c>
      <c r="I144" s="53">
        <f t="shared" si="74"/>
        <v>1</v>
      </c>
      <c r="J144" s="53">
        <f t="shared" ref="J144:L147" si="75">J145</f>
        <v>1</v>
      </c>
      <c r="K144" s="53">
        <f t="shared" si="75"/>
        <v>0</v>
      </c>
      <c r="L144" s="53">
        <f t="shared" si="75"/>
        <v>1</v>
      </c>
    </row>
    <row r="145" spans="1:12" x14ac:dyDescent="0.2">
      <c r="A145" s="52" t="s">
        <v>155</v>
      </c>
      <c r="B145" s="45">
        <v>650</v>
      </c>
      <c r="C145" s="46">
        <v>3</v>
      </c>
      <c r="D145" s="46">
        <v>14</v>
      </c>
      <c r="E145" s="47" t="s">
        <v>240</v>
      </c>
      <c r="F145" s="48"/>
      <c r="G145" s="53">
        <f>G146</f>
        <v>1</v>
      </c>
      <c r="H145" s="53">
        <f t="shared" si="74"/>
        <v>0</v>
      </c>
      <c r="I145" s="53">
        <f t="shared" si="74"/>
        <v>1</v>
      </c>
      <c r="J145" s="53">
        <f t="shared" si="75"/>
        <v>1</v>
      </c>
      <c r="K145" s="53">
        <f t="shared" si="75"/>
        <v>0</v>
      </c>
      <c r="L145" s="53">
        <f t="shared" si="75"/>
        <v>1</v>
      </c>
    </row>
    <row r="146" spans="1:12" ht="22.5" x14ac:dyDescent="0.2">
      <c r="A146" s="44" t="s">
        <v>71</v>
      </c>
      <c r="B146" s="45">
        <v>650</v>
      </c>
      <c r="C146" s="46">
        <v>3</v>
      </c>
      <c r="D146" s="46">
        <v>14</v>
      </c>
      <c r="E146" s="47" t="s">
        <v>240</v>
      </c>
      <c r="F146" s="48">
        <v>200</v>
      </c>
      <c r="G146" s="53">
        <f>G147</f>
        <v>1</v>
      </c>
      <c r="H146" s="53">
        <f t="shared" si="74"/>
        <v>0</v>
      </c>
      <c r="I146" s="53">
        <f t="shared" si="74"/>
        <v>1</v>
      </c>
      <c r="J146" s="53">
        <f t="shared" si="75"/>
        <v>1</v>
      </c>
      <c r="K146" s="53">
        <f t="shared" si="75"/>
        <v>0</v>
      </c>
      <c r="L146" s="53">
        <f t="shared" si="75"/>
        <v>1</v>
      </c>
    </row>
    <row r="147" spans="1:12" ht="22.5" x14ac:dyDescent="0.2">
      <c r="A147" s="44" t="s">
        <v>44</v>
      </c>
      <c r="B147" s="45">
        <v>650</v>
      </c>
      <c r="C147" s="46">
        <v>3</v>
      </c>
      <c r="D147" s="46">
        <v>14</v>
      </c>
      <c r="E147" s="47" t="s">
        <v>240</v>
      </c>
      <c r="F147" s="48">
        <v>240</v>
      </c>
      <c r="G147" s="53">
        <f>G148</f>
        <v>1</v>
      </c>
      <c r="H147" s="53">
        <f t="shared" si="74"/>
        <v>0</v>
      </c>
      <c r="I147" s="53">
        <f t="shared" si="74"/>
        <v>1</v>
      </c>
      <c r="J147" s="53">
        <f t="shared" si="75"/>
        <v>1</v>
      </c>
      <c r="K147" s="53">
        <f t="shared" si="75"/>
        <v>0</v>
      </c>
      <c r="L147" s="53">
        <f t="shared" si="75"/>
        <v>1</v>
      </c>
    </row>
    <row r="148" spans="1:12" ht="22.5" x14ac:dyDescent="0.2">
      <c r="A148" s="44" t="s">
        <v>36</v>
      </c>
      <c r="B148" s="45">
        <v>650</v>
      </c>
      <c r="C148" s="46">
        <v>3</v>
      </c>
      <c r="D148" s="46">
        <v>14</v>
      </c>
      <c r="E148" s="47" t="s">
        <v>240</v>
      </c>
      <c r="F148" s="48">
        <v>244</v>
      </c>
      <c r="G148" s="53">
        <v>1</v>
      </c>
      <c r="H148" s="53">
        <v>0</v>
      </c>
      <c r="I148" s="53">
        <f>G148+H148</f>
        <v>1</v>
      </c>
      <c r="J148" s="53">
        <v>1</v>
      </c>
      <c r="K148" s="53">
        <v>0</v>
      </c>
      <c r="L148" s="53">
        <f>J148+K148</f>
        <v>1</v>
      </c>
    </row>
    <row r="149" spans="1:12" x14ac:dyDescent="0.2">
      <c r="A149" s="125" t="s">
        <v>14</v>
      </c>
      <c r="B149" s="126">
        <v>650</v>
      </c>
      <c r="C149" s="127">
        <v>4</v>
      </c>
      <c r="D149" s="131">
        <v>0</v>
      </c>
      <c r="E149" s="128" t="s">
        <v>42</v>
      </c>
      <c r="F149" s="129" t="s">
        <v>42</v>
      </c>
      <c r="G149" s="132">
        <f>G150+G177+G185+G169</f>
        <v>3899.1</v>
      </c>
      <c r="H149" s="132">
        <f t="shared" ref="H149:I149" si="76">H150+H177+H185+H169</f>
        <v>0</v>
      </c>
      <c r="I149" s="132">
        <f t="shared" si="76"/>
        <v>3899.1</v>
      </c>
      <c r="J149" s="132">
        <f>J150+J177+J185+J169</f>
        <v>6428.4</v>
      </c>
      <c r="K149" s="132">
        <f t="shared" ref="K149:L149" si="77">K150+K177+K185+K169</f>
        <v>0</v>
      </c>
      <c r="L149" s="132">
        <f t="shared" si="77"/>
        <v>6428.4</v>
      </c>
    </row>
    <row r="150" spans="1:12" x14ac:dyDescent="0.2">
      <c r="A150" s="73" t="s">
        <v>150</v>
      </c>
      <c r="B150" s="113">
        <v>650</v>
      </c>
      <c r="C150" s="114">
        <v>4</v>
      </c>
      <c r="D150" s="114">
        <v>1</v>
      </c>
      <c r="E150" s="71"/>
      <c r="F150" s="72"/>
      <c r="G150" s="62">
        <f t="shared" ref="G150:L152" si="78">G151</f>
        <v>300</v>
      </c>
      <c r="H150" s="62">
        <f t="shared" si="78"/>
        <v>0</v>
      </c>
      <c r="I150" s="62">
        <f t="shared" si="78"/>
        <v>300</v>
      </c>
      <c r="J150" s="62">
        <f t="shared" si="78"/>
        <v>300</v>
      </c>
      <c r="K150" s="62">
        <f t="shared" si="78"/>
        <v>0</v>
      </c>
      <c r="L150" s="62">
        <f t="shared" si="78"/>
        <v>300</v>
      </c>
    </row>
    <row r="151" spans="1:12" ht="22.5" x14ac:dyDescent="0.2">
      <c r="A151" s="99" t="s">
        <v>280</v>
      </c>
      <c r="B151" s="100">
        <v>650</v>
      </c>
      <c r="C151" s="101">
        <v>4</v>
      </c>
      <c r="D151" s="101">
        <v>1</v>
      </c>
      <c r="E151" s="102" t="s">
        <v>147</v>
      </c>
      <c r="F151" s="103"/>
      <c r="G151" s="123">
        <f t="shared" si="78"/>
        <v>300</v>
      </c>
      <c r="H151" s="123">
        <f t="shared" si="78"/>
        <v>0</v>
      </c>
      <c r="I151" s="123">
        <f t="shared" si="78"/>
        <v>300</v>
      </c>
      <c r="J151" s="123">
        <f t="shared" si="78"/>
        <v>300</v>
      </c>
      <c r="K151" s="123">
        <f t="shared" si="78"/>
        <v>0</v>
      </c>
      <c r="L151" s="123">
        <f t="shared" si="78"/>
        <v>300</v>
      </c>
    </row>
    <row r="152" spans="1:12" x14ac:dyDescent="0.2">
      <c r="A152" s="99" t="s">
        <v>214</v>
      </c>
      <c r="B152" s="45">
        <v>650</v>
      </c>
      <c r="C152" s="46">
        <v>4</v>
      </c>
      <c r="D152" s="46">
        <v>1</v>
      </c>
      <c r="E152" s="47" t="s">
        <v>201</v>
      </c>
      <c r="F152" s="48"/>
      <c r="G152" s="86">
        <f t="shared" si="78"/>
        <v>300</v>
      </c>
      <c r="H152" s="86">
        <f t="shared" si="78"/>
        <v>0</v>
      </c>
      <c r="I152" s="86">
        <f t="shared" si="78"/>
        <v>300</v>
      </c>
      <c r="J152" s="86">
        <f t="shared" si="78"/>
        <v>300</v>
      </c>
      <c r="K152" s="86">
        <f t="shared" si="78"/>
        <v>0</v>
      </c>
      <c r="L152" s="86">
        <f t="shared" si="78"/>
        <v>300</v>
      </c>
    </row>
    <row r="153" spans="1:12" ht="33.75" x14ac:dyDescent="0.2">
      <c r="A153" s="44" t="s">
        <v>222</v>
      </c>
      <c r="B153" s="45">
        <v>650</v>
      </c>
      <c r="C153" s="46">
        <v>4</v>
      </c>
      <c r="D153" s="46">
        <v>1</v>
      </c>
      <c r="E153" s="47" t="s">
        <v>219</v>
      </c>
      <c r="F153" s="48"/>
      <c r="G153" s="86">
        <f>G154+G164+G161</f>
        <v>300</v>
      </c>
      <c r="H153" s="86">
        <f t="shared" ref="H153:L153" si="79">H154+H164+H161</f>
        <v>0</v>
      </c>
      <c r="I153" s="86">
        <f t="shared" si="79"/>
        <v>300</v>
      </c>
      <c r="J153" s="86">
        <f t="shared" si="79"/>
        <v>300</v>
      </c>
      <c r="K153" s="86">
        <f t="shared" si="79"/>
        <v>0</v>
      </c>
      <c r="L153" s="86">
        <f t="shared" si="79"/>
        <v>300</v>
      </c>
    </row>
    <row r="154" spans="1:12" ht="22.5" x14ac:dyDescent="0.2">
      <c r="A154" s="44" t="s">
        <v>146</v>
      </c>
      <c r="B154" s="45">
        <v>650</v>
      </c>
      <c r="C154" s="46">
        <v>4</v>
      </c>
      <c r="D154" s="46">
        <v>1</v>
      </c>
      <c r="E154" s="47" t="s">
        <v>220</v>
      </c>
      <c r="F154" s="48"/>
      <c r="G154" s="86">
        <f>G155</f>
        <v>150</v>
      </c>
      <c r="H154" s="86">
        <f t="shared" ref="H154:I155" si="80">H155</f>
        <v>0</v>
      </c>
      <c r="I154" s="86">
        <f t="shared" si="80"/>
        <v>150</v>
      </c>
      <c r="J154" s="86">
        <f>J155</f>
        <v>150</v>
      </c>
      <c r="K154" s="86">
        <f t="shared" ref="K154:L155" si="81">K155</f>
        <v>0</v>
      </c>
      <c r="L154" s="86">
        <f t="shared" si="81"/>
        <v>150</v>
      </c>
    </row>
    <row r="155" spans="1:12" ht="45" x14ac:dyDescent="0.2">
      <c r="A155" s="44" t="s">
        <v>46</v>
      </c>
      <c r="B155" s="45">
        <v>650</v>
      </c>
      <c r="C155" s="46">
        <v>4</v>
      </c>
      <c r="D155" s="46">
        <v>1</v>
      </c>
      <c r="E155" s="47" t="s">
        <v>220</v>
      </c>
      <c r="F155" s="48">
        <v>100</v>
      </c>
      <c r="G155" s="86">
        <f>G156</f>
        <v>150</v>
      </c>
      <c r="H155" s="86">
        <f t="shared" si="80"/>
        <v>0</v>
      </c>
      <c r="I155" s="86">
        <f t="shared" si="80"/>
        <v>150</v>
      </c>
      <c r="J155" s="86">
        <f>J156</f>
        <v>150</v>
      </c>
      <c r="K155" s="86">
        <f t="shared" si="81"/>
        <v>0</v>
      </c>
      <c r="L155" s="86">
        <f t="shared" si="81"/>
        <v>150</v>
      </c>
    </row>
    <row r="156" spans="1:12" x14ac:dyDescent="0.2">
      <c r="A156" s="44" t="s">
        <v>48</v>
      </c>
      <c r="B156" s="45">
        <v>650</v>
      </c>
      <c r="C156" s="46">
        <v>4</v>
      </c>
      <c r="D156" s="46">
        <v>1</v>
      </c>
      <c r="E156" s="47" t="s">
        <v>220</v>
      </c>
      <c r="F156" s="48">
        <v>110</v>
      </c>
      <c r="G156" s="86">
        <f>G157+G158</f>
        <v>150</v>
      </c>
      <c r="H156" s="86">
        <f t="shared" ref="H156:I156" si="82">H157+H158</f>
        <v>0</v>
      </c>
      <c r="I156" s="86">
        <f t="shared" si="82"/>
        <v>150</v>
      </c>
      <c r="J156" s="86">
        <f>J157+J158</f>
        <v>150</v>
      </c>
      <c r="K156" s="86">
        <f t="shared" ref="K156:L156" si="83">K157+K158</f>
        <v>0</v>
      </c>
      <c r="L156" s="86">
        <f t="shared" si="83"/>
        <v>150</v>
      </c>
    </row>
    <row r="157" spans="1:12" x14ac:dyDescent="0.2">
      <c r="A157" s="44" t="s">
        <v>66</v>
      </c>
      <c r="B157" s="45">
        <v>650</v>
      </c>
      <c r="C157" s="46">
        <v>4</v>
      </c>
      <c r="D157" s="46">
        <v>1</v>
      </c>
      <c r="E157" s="47" t="s">
        <v>220</v>
      </c>
      <c r="F157" s="48">
        <v>111</v>
      </c>
      <c r="G157" s="86">
        <v>115.2</v>
      </c>
      <c r="H157" s="86">
        <v>0</v>
      </c>
      <c r="I157" s="86">
        <f>G157+H157</f>
        <v>115.2</v>
      </c>
      <c r="J157" s="86">
        <v>115.2</v>
      </c>
      <c r="K157" s="86">
        <v>0</v>
      </c>
      <c r="L157" s="86">
        <f>J157+K157</f>
        <v>115.2</v>
      </c>
    </row>
    <row r="158" spans="1:12" ht="33.75" x14ac:dyDescent="0.2">
      <c r="A158" s="44" t="s">
        <v>67</v>
      </c>
      <c r="B158" s="45">
        <v>650</v>
      </c>
      <c r="C158" s="46">
        <v>4</v>
      </c>
      <c r="D158" s="46">
        <v>1</v>
      </c>
      <c r="E158" s="47" t="s">
        <v>220</v>
      </c>
      <c r="F158" s="48">
        <v>119</v>
      </c>
      <c r="G158" s="86">
        <v>34.799999999999997</v>
      </c>
      <c r="H158" s="86">
        <v>0</v>
      </c>
      <c r="I158" s="86">
        <f>G158+H158</f>
        <v>34.799999999999997</v>
      </c>
      <c r="J158" s="86">
        <v>34.799999999999997</v>
      </c>
      <c r="K158" s="86">
        <v>0</v>
      </c>
      <c r="L158" s="86">
        <f>J158+K158</f>
        <v>34.799999999999997</v>
      </c>
    </row>
    <row r="159" spans="1:12" ht="33.75" x14ac:dyDescent="0.2">
      <c r="A159" s="44" t="s">
        <v>291</v>
      </c>
      <c r="B159" s="45">
        <v>650</v>
      </c>
      <c r="C159" s="46">
        <v>4</v>
      </c>
      <c r="D159" s="46">
        <v>1</v>
      </c>
      <c r="E159" s="47" t="s">
        <v>315</v>
      </c>
      <c r="F159" s="48"/>
      <c r="G159" s="86">
        <f>G160</f>
        <v>0</v>
      </c>
      <c r="H159" s="86">
        <f t="shared" ref="H159:L160" si="84">H160</f>
        <v>150</v>
      </c>
      <c r="I159" s="86">
        <f t="shared" si="84"/>
        <v>150</v>
      </c>
      <c r="J159" s="86">
        <f t="shared" si="84"/>
        <v>0</v>
      </c>
      <c r="K159" s="86">
        <f t="shared" si="84"/>
        <v>150</v>
      </c>
      <c r="L159" s="86">
        <f t="shared" si="84"/>
        <v>150</v>
      </c>
    </row>
    <row r="160" spans="1:12" ht="45" x14ac:dyDescent="0.2">
      <c r="A160" s="44" t="s">
        <v>46</v>
      </c>
      <c r="B160" s="45">
        <v>650</v>
      </c>
      <c r="C160" s="46">
        <v>4</v>
      </c>
      <c r="D160" s="46">
        <v>1</v>
      </c>
      <c r="E160" s="47" t="s">
        <v>315</v>
      </c>
      <c r="F160" s="48"/>
      <c r="G160" s="86">
        <f>G161</f>
        <v>0</v>
      </c>
      <c r="H160" s="86">
        <f t="shared" si="84"/>
        <v>150</v>
      </c>
      <c r="I160" s="86">
        <f t="shared" si="84"/>
        <v>150</v>
      </c>
      <c r="J160" s="86">
        <f t="shared" si="84"/>
        <v>0</v>
      </c>
      <c r="K160" s="86">
        <f t="shared" si="84"/>
        <v>150</v>
      </c>
      <c r="L160" s="86">
        <f t="shared" si="84"/>
        <v>150</v>
      </c>
    </row>
    <row r="161" spans="1:12" x14ac:dyDescent="0.2">
      <c r="A161" s="44" t="s">
        <v>48</v>
      </c>
      <c r="B161" s="45">
        <v>650</v>
      </c>
      <c r="C161" s="46">
        <v>4</v>
      </c>
      <c r="D161" s="46">
        <v>1</v>
      </c>
      <c r="E161" s="47" t="s">
        <v>315</v>
      </c>
      <c r="F161" s="48">
        <v>100</v>
      </c>
      <c r="G161" s="86">
        <f>G162+G163</f>
        <v>0</v>
      </c>
      <c r="H161" s="86">
        <f t="shared" ref="H161:K161" si="85">H162+H163</f>
        <v>150</v>
      </c>
      <c r="I161" s="86">
        <f t="shared" si="85"/>
        <v>150</v>
      </c>
      <c r="J161" s="86">
        <f t="shared" si="85"/>
        <v>0</v>
      </c>
      <c r="K161" s="86">
        <f t="shared" si="85"/>
        <v>150</v>
      </c>
      <c r="L161" s="86">
        <f>L162++L163</f>
        <v>150</v>
      </c>
    </row>
    <row r="162" spans="1:12" x14ac:dyDescent="0.2">
      <c r="A162" s="44" t="s">
        <v>66</v>
      </c>
      <c r="B162" s="45">
        <v>650</v>
      </c>
      <c r="C162" s="46">
        <v>4</v>
      </c>
      <c r="D162" s="46">
        <v>1</v>
      </c>
      <c r="E162" s="47" t="s">
        <v>315</v>
      </c>
      <c r="F162" s="48">
        <v>111</v>
      </c>
      <c r="G162" s="86">
        <v>0</v>
      </c>
      <c r="H162" s="86">
        <v>115.2</v>
      </c>
      <c r="I162" s="86">
        <f>G162+H162</f>
        <v>115.2</v>
      </c>
      <c r="J162" s="86">
        <v>0</v>
      </c>
      <c r="K162" s="86">
        <v>115.2</v>
      </c>
      <c r="L162" s="86">
        <f>J162+K162</f>
        <v>115.2</v>
      </c>
    </row>
    <row r="163" spans="1:12" ht="33.75" x14ac:dyDescent="0.2">
      <c r="A163" s="44" t="s">
        <v>67</v>
      </c>
      <c r="B163" s="45">
        <v>650</v>
      </c>
      <c r="C163" s="46">
        <v>4</v>
      </c>
      <c r="D163" s="46">
        <v>1</v>
      </c>
      <c r="E163" s="47" t="s">
        <v>315</v>
      </c>
      <c r="F163" s="48">
        <v>119</v>
      </c>
      <c r="G163" s="86">
        <v>0</v>
      </c>
      <c r="H163" s="86">
        <v>34.799999999999997</v>
      </c>
      <c r="I163" s="86">
        <f>G163+H163</f>
        <v>34.799999999999997</v>
      </c>
      <c r="J163" s="86">
        <v>0</v>
      </c>
      <c r="K163" s="86">
        <v>34.799999999999997</v>
      </c>
      <c r="L163" s="86">
        <f>J163+K163</f>
        <v>34.799999999999997</v>
      </c>
    </row>
    <row r="164" spans="1:12" ht="33.75" x14ac:dyDescent="0.2">
      <c r="A164" s="44" t="s">
        <v>291</v>
      </c>
      <c r="B164" s="45">
        <v>650</v>
      </c>
      <c r="C164" s="46">
        <v>4</v>
      </c>
      <c r="D164" s="46">
        <v>1</v>
      </c>
      <c r="E164" s="47" t="s">
        <v>221</v>
      </c>
      <c r="F164" s="48"/>
      <c r="G164" s="86">
        <f>G165</f>
        <v>150</v>
      </c>
      <c r="H164" s="86">
        <f t="shared" ref="H164:I165" si="86">H165</f>
        <v>-150</v>
      </c>
      <c r="I164" s="86">
        <f t="shared" si="86"/>
        <v>0</v>
      </c>
      <c r="J164" s="86">
        <f>J165</f>
        <v>150</v>
      </c>
      <c r="K164" s="86">
        <f t="shared" ref="K164:L165" si="87">K165</f>
        <v>-150</v>
      </c>
      <c r="L164" s="86">
        <f t="shared" si="87"/>
        <v>0</v>
      </c>
    </row>
    <row r="165" spans="1:12" ht="45" x14ac:dyDescent="0.2">
      <c r="A165" s="44" t="s">
        <v>46</v>
      </c>
      <c r="B165" s="45">
        <v>650</v>
      </c>
      <c r="C165" s="46">
        <v>4</v>
      </c>
      <c r="D165" s="46">
        <v>1</v>
      </c>
      <c r="E165" s="47" t="s">
        <v>221</v>
      </c>
      <c r="F165" s="48">
        <v>100</v>
      </c>
      <c r="G165" s="86">
        <f>G166</f>
        <v>150</v>
      </c>
      <c r="H165" s="86">
        <f t="shared" si="86"/>
        <v>-150</v>
      </c>
      <c r="I165" s="86">
        <f t="shared" si="86"/>
        <v>0</v>
      </c>
      <c r="J165" s="86">
        <f>J166</f>
        <v>150</v>
      </c>
      <c r="K165" s="86">
        <f t="shared" si="87"/>
        <v>-150</v>
      </c>
      <c r="L165" s="86">
        <f t="shared" si="87"/>
        <v>0</v>
      </c>
    </row>
    <row r="166" spans="1:12" x14ac:dyDescent="0.2">
      <c r="A166" s="44" t="s">
        <v>48</v>
      </c>
      <c r="B166" s="45">
        <v>650</v>
      </c>
      <c r="C166" s="46">
        <v>4</v>
      </c>
      <c r="D166" s="46">
        <v>1</v>
      </c>
      <c r="E166" s="47" t="s">
        <v>221</v>
      </c>
      <c r="F166" s="48">
        <v>110</v>
      </c>
      <c r="G166" s="86">
        <f>G167+G168</f>
        <v>150</v>
      </c>
      <c r="H166" s="86">
        <f t="shared" ref="H166:I166" si="88">H167+H168</f>
        <v>-150</v>
      </c>
      <c r="I166" s="86">
        <f t="shared" si="88"/>
        <v>0</v>
      </c>
      <c r="J166" s="86">
        <f>J167+J168</f>
        <v>150</v>
      </c>
      <c r="K166" s="86">
        <f t="shared" ref="K166:L166" si="89">K167+K168</f>
        <v>-150</v>
      </c>
      <c r="L166" s="86">
        <f t="shared" si="89"/>
        <v>0</v>
      </c>
    </row>
    <row r="167" spans="1:12" x14ac:dyDescent="0.2">
      <c r="A167" s="44" t="s">
        <v>66</v>
      </c>
      <c r="B167" s="45">
        <v>650</v>
      </c>
      <c r="C167" s="46">
        <v>4</v>
      </c>
      <c r="D167" s="46">
        <v>1</v>
      </c>
      <c r="E167" s="47" t="s">
        <v>221</v>
      </c>
      <c r="F167" s="48">
        <v>111</v>
      </c>
      <c r="G167" s="86">
        <v>115.2</v>
      </c>
      <c r="H167" s="86">
        <v>-115.2</v>
      </c>
      <c r="I167" s="86">
        <f>G167+H167</f>
        <v>0</v>
      </c>
      <c r="J167" s="86">
        <v>115.2</v>
      </c>
      <c r="K167" s="86">
        <v>-115.2</v>
      </c>
      <c r="L167" s="86">
        <f>J167+K167</f>
        <v>0</v>
      </c>
    </row>
    <row r="168" spans="1:12" ht="33.75" x14ac:dyDescent="0.2">
      <c r="A168" s="44" t="s">
        <v>67</v>
      </c>
      <c r="B168" s="45">
        <v>650</v>
      </c>
      <c r="C168" s="46">
        <v>4</v>
      </c>
      <c r="D168" s="46">
        <v>1</v>
      </c>
      <c r="E168" s="47" t="s">
        <v>221</v>
      </c>
      <c r="F168" s="48">
        <v>119</v>
      </c>
      <c r="G168" s="86">
        <v>34.799999999999997</v>
      </c>
      <c r="H168" s="86">
        <v>-34.799999999999997</v>
      </c>
      <c r="I168" s="86">
        <f>G168+H168</f>
        <v>0</v>
      </c>
      <c r="J168" s="86">
        <v>34.799999999999997</v>
      </c>
      <c r="K168" s="86">
        <v>-34.799999999999997</v>
      </c>
      <c r="L168" s="86">
        <f>J168+K168</f>
        <v>0</v>
      </c>
    </row>
    <row r="169" spans="1:12" x14ac:dyDescent="0.2">
      <c r="A169" s="73" t="s">
        <v>106</v>
      </c>
      <c r="B169" s="113" t="s">
        <v>135</v>
      </c>
      <c r="C169" s="114">
        <v>4</v>
      </c>
      <c r="D169" s="114">
        <v>9</v>
      </c>
      <c r="E169" s="71"/>
      <c r="F169" s="72"/>
      <c r="G169" s="62">
        <f>G170</f>
        <v>2687</v>
      </c>
      <c r="H169" s="62">
        <f t="shared" ref="H169:I169" si="90">H170</f>
        <v>0</v>
      </c>
      <c r="I169" s="62">
        <f t="shared" si="90"/>
        <v>2687</v>
      </c>
      <c r="J169" s="62">
        <f>J170</f>
        <v>2800</v>
      </c>
      <c r="K169" s="62">
        <f t="shared" ref="K169:L169" si="91">K170</f>
        <v>0</v>
      </c>
      <c r="L169" s="62">
        <f t="shared" si="91"/>
        <v>2800</v>
      </c>
    </row>
    <row r="170" spans="1:12" ht="33.75" x14ac:dyDescent="0.2">
      <c r="A170" s="99" t="s">
        <v>274</v>
      </c>
      <c r="B170" s="100">
        <v>650</v>
      </c>
      <c r="C170" s="101">
        <v>4</v>
      </c>
      <c r="D170" s="101">
        <v>9</v>
      </c>
      <c r="E170" s="141">
        <v>8400000000</v>
      </c>
      <c r="F170" s="103"/>
      <c r="G170" s="123">
        <f t="shared" ref="G170:L175" si="92">G171</f>
        <v>2687</v>
      </c>
      <c r="H170" s="123">
        <f t="shared" si="92"/>
        <v>0</v>
      </c>
      <c r="I170" s="123">
        <f t="shared" si="92"/>
        <v>2687</v>
      </c>
      <c r="J170" s="123">
        <f t="shared" si="92"/>
        <v>2800</v>
      </c>
      <c r="K170" s="123">
        <f t="shared" si="92"/>
        <v>0</v>
      </c>
      <c r="L170" s="123">
        <f t="shared" si="92"/>
        <v>2800</v>
      </c>
    </row>
    <row r="171" spans="1:12" x14ac:dyDescent="0.2">
      <c r="A171" s="99" t="s">
        <v>214</v>
      </c>
      <c r="B171" s="45">
        <v>650</v>
      </c>
      <c r="C171" s="46">
        <v>4</v>
      </c>
      <c r="D171" s="46">
        <v>9</v>
      </c>
      <c r="E171" s="50">
        <v>8440000000</v>
      </c>
      <c r="F171" s="48"/>
      <c r="G171" s="49">
        <f t="shared" si="92"/>
        <v>2687</v>
      </c>
      <c r="H171" s="49">
        <f t="shared" si="92"/>
        <v>0</v>
      </c>
      <c r="I171" s="49">
        <f t="shared" si="92"/>
        <v>2687</v>
      </c>
      <c r="J171" s="49">
        <f t="shared" si="92"/>
        <v>2800</v>
      </c>
      <c r="K171" s="49">
        <f t="shared" si="92"/>
        <v>0</v>
      </c>
      <c r="L171" s="49">
        <f t="shared" si="92"/>
        <v>2800</v>
      </c>
    </row>
    <row r="172" spans="1:12" ht="22.5" x14ac:dyDescent="0.2">
      <c r="A172" s="44" t="s">
        <v>223</v>
      </c>
      <c r="B172" s="45">
        <v>650</v>
      </c>
      <c r="C172" s="46">
        <v>4</v>
      </c>
      <c r="D172" s="46">
        <v>9</v>
      </c>
      <c r="E172" s="50">
        <v>8441100000</v>
      </c>
      <c r="F172" s="48"/>
      <c r="G172" s="49">
        <f t="shared" si="92"/>
        <v>2687</v>
      </c>
      <c r="H172" s="49">
        <f t="shared" si="92"/>
        <v>0</v>
      </c>
      <c r="I172" s="49">
        <f t="shared" si="92"/>
        <v>2687</v>
      </c>
      <c r="J172" s="49">
        <f t="shared" si="92"/>
        <v>2800</v>
      </c>
      <c r="K172" s="49">
        <f t="shared" si="92"/>
        <v>0</v>
      </c>
      <c r="L172" s="49">
        <f t="shared" si="92"/>
        <v>2800</v>
      </c>
    </row>
    <row r="173" spans="1:12" x14ac:dyDescent="0.2">
      <c r="A173" s="52" t="s">
        <v>155</v>
      </c>
      <c r="B173" s="45">
        <v>650</v>
      </c>
      <c r="C173" s="46">
        <v>4</v>
      </c>
      <c r="D173" s="46">
        <v>9</v>
      </c>
      <c r="E173" s="50">
        <v>8441199990</v>
      </c>
      <c r="F173" s="48"/>
      <c r="G173" s="49">
        <f t="shared" si="92"/>
        <v>2687</v>
      </c>
      <c r="H173" s="49">
        <f t="shared" si="92"/>
        <v>0</v>
      </c>
      <c r="I173" s="49">
        <f t="shared" si="92"/>
        <v>2687</v>
      </c>
      <c r="J173" s="49">
        <f t="shared" si="92"/>
        <v>2800</v>
      </c>
      <c r="K173" s="49">
        <f t="shared" si="92"/>
        <v>0</v>
      </c>
      <c r="L173" s="49">
        <f t="shared" si="92"/>
        <v>2800</v>
      </c>
    </row>
    <row r="174" spans="1:12" ht="22.5" x14ac:dyDescent="0.2">
      <c r="A174" s="44" t="s">
        <v>71</v>
      </c>
      <c r="B174" s="45">
        <v>650</v>
      </c>
      <c r="C174" s="46">
        <v>4</v>
      </c>
      <c r="D174" s="46">
        <v>9</v>
      </c>
      <c r="E174" s="50">
        <v>8441199990</v>
      </c>
      <c r="F174" s="48">
        <v>200</v>
      </c>
      <c r="G174" s="49">
        <f t="shared" si="92"/>
        <v>2687</v>
      </c>
      <c r="H174" s="49">
        <f t="shared" si="92"/>
        <v>0</v>
      </c>
      <c r="I174" s="49">
        <f t="shared" si="92"/>
        <v>2687</v>
      </c>
      <c r="J174" s="49">
        <f t="shared" si="92"/>
        <v>2800</v>
      </c>
      <c r="K174" s="49">
        <f t="shared" si="92"/>
        <v>0</v>
      </c>
      <c r="L174" s="49">
        <f t="shared" si="92"/>
        <v>2800</v>
      </c>
    </row>
    <row r="175" spans="1:12" ht="22.5" x14ac:dyDescent="0.2">
      <c r="A175" s="44" t="s">
        <v>44</v>
      </c>
      <c r="B175" s="45">
        <v>650</v>
      </c>
      <c r="C175" s="46">
        <v>4</v>
      </c>
      <c r="D175" s="46">
        <v>9</v>
      </c>
      <c r="E175" s="50">
        <v>8441199990</v>
      </c>
      <c r="F175" s="48">
        <v>240</v>
      </c>
      <c r="G175" s="49">
        <f t="shared" si="92"/>
        <v>2687</v>
      </c>
      <c r="H175" s="49">
        <f t="shared" si="92"/>
        <v>0</v>
      </c>
      <c r="I175" s="49">
        <f t="shared" si="92"/>
        <v>2687</v>
      </c>
      <c r="J175" s="49">
        <f t="shared" si="92"/>
        <v>2800</v>
      </c>
      <c r="K175" s="49">
        <f t="shared" si="92"/>
        <v>0</v>
      </c>
      <c r="L175" s="49">
        <f t="shared" si="92"/>
        <v>2800</v>
      </c>
    </row>
    <row r="176" spans="1:12" ht="22.5" x14ac:dyDescent="0.2">
      <c r="A176" s="44" t="s">
        <v>36</v>
      </c>
      <c r="B176" s="45">
        <v>650</v>
      </c>
      <c r="C176" s="46">
        <v>4</v>
      </c>
      <c r="D176" s="46">
        <v>9</v>
      </c>
      <c r="E176" s="50">
        <v>8441199990</v>
      </c>
      <c r="F176" s="48">
        <v>244</v>
      </c>
      <c r="G176" s="49">
        <v>2687</v>
      </c>
      <c r="H176" s="49">
        <v>0</v>
      </c>
      <c r="I176" s="49">
        <f>G176+H176</f>
        <v>2687</v>
      </c>
      <c r="J176" s="49">
        <v>2800</v>
      </c>
      <c r="K176" s="49">
        <v>0</v>
      </c>
      <c r="L176" s="49">
        <f>J176+K176</f>
        <v>2800</v>
      </c>
    </row>
    <row r="177" spans="1:12" x14ac:dyDescent="0.2">
      <c r="A177" s="70" t="s">
        <v>15</v>
      </c>
      <c r="B177" s="113">
        <v>650</v>
      </c>
      <c r="C177" s="114">
        <v>4</v>
      </c>
      <c r="D177" s="114">
        <v>10</v>
      </c>
      <c r="E177" s="71" t="s">
        <v>42</v>
      </c>
      <c r="F177" s="72" t="s">
        <v>42</v>
      </c>
      <c r="G177" s="62">
        <f t="shared" ref="G177:L183" si="93">G178</f>
        <v>900</v>
      </c>
      <c r="H177" s="62">
        <f t="shared" si="93"/>
        <v>0</v>
      </c>
      <c r="I177" s="62">
        <f t="shared" si="93"/>
        <v>900</v>
      </c>
      <c r="J177" s="62">
        <f t="shared" si="93"/>
        <v>500</v>
      </c>
      <c r="K177" s="62">
        <f t="shared" si="93"/>
        <v>0</v>
      </c>
      <c r="L177" s="62">
        <f t="shared" si="93"/>
        <v>500</v>
      </c>
    </row>
    <row r="178" spans="1:12" ht="33.75" x14ac:dyDescent="0.2">
      <c r="A178" s="138" t="s">
        <v>275</v>
      </c>
      <c r="B178" s="100">
        <v>650</v>
      </c>
      <c r="C178" s="101">
        <v>4</v>
      </c>
      <c r="D178" s="101">
        <v>10</v>
      </c>
      <c r="E178" s="102" t="s">
        <v>112</v>
      </c>
      <c r="F178" s="103" t="s">
        <v>42</v>
      </c>
      <c r="G178" s="123">
        <f>G179</f>
        <v>900</v>
      </c>
      <c r="H178" s="123">
        <f t="shared" si="93"/>
        <v>0</v>
      </c>
      <c r="I178" s="123">
        <f t="shared" si="93"/>
        <v>900</v>
      </c>
      <c r="J178" s="123">
        <f>J179</f>
        <v>500</v>
      </c>
      <c r="K178" s="123">
        <f t="shared" si="93"/>
        <v>0</v>
      </c>
      <c r="L178" s="123">
        <f t="shared" si="93"/>
        <v>500</v>
      </c>
    </row>
    <row r="179" spans="1:12" x14ac:dyDescent="0.2">
      <c r="A179" s="99" t="s">
        <v>214</v>
      </c>
      <c r="B179" s="100">
        <v>650</v>
      </c>
      <c r="C179" s="101">
        <v>4</v>
      </c>
      <c r="D179" s="101">
        <v>10</v>
      </c>
      <c r="E179" s="102" t="s">
        <v>167</v>
      </c>
      <c r="F179" s="103"/>
      <c r="G179" s="123">
        <f>G180</f>
        <v>900</v>
      </c>
      <c r="H179" s="123">
        <f t="shared" si="93"/>
        <v>0</v>
      </c>
      <c r="I179" s="123">
        <f t="shared" si="93"/>
        <v>900</v>
      </c>
      <c r="J179" s="123">
        <f>J180</f>
        <v>500</v>
      </c>
      <c r="K179" s="123">
        <f t="shared" si="93"/>
        <v>0</v>
      </c>
      <c r="L179" s="123">
        <f t="shared" si="93"/>
        <v>500</v>
      </c>
    </row>
    <row r="180" spans="1:12" ht="33.75" x14ac:dyDescent="0.2">
      <c r="A180" s="52" t="s">
        <v>224</v>
      </c>
      <c r="B180" s="45">
        <v>650</v>
      </c>
      <c r="C180" s="46">
        <v>4</v>
      </c>
      <c r="D180" s="46">
        <v>10</v>
      </c>
      <c r="E180" s="47" t="s">
        <v>225</v>
      </c>
      <c r="F180" s="48" t="s">
        <v>42</v>
      </c>
      <c r="G180" s="49">
        <f t="shared" si="93"/>
        <v>900</v>
      </c>
      <c r="H180" s="49">
        <f t="shared" si="93"/>
        <v>0</v>
      </c>
      <c r="I180" s="49">
        <f t="shared" si="93"/>
        <v>900</v>
      </c>
      <c r="J180" s="49">
        <f t="shared" si="93"/>
        <v>500</v>
      </c>
      <c r="K180" s="49">
        <f t="shared" si="93"/>
        <v>0</v>
      </c>
      <c r="L180" s="49">
        <f t="shared" si="93"/>
        <v>500</v>
      </c>
    </row>
    <row r="181" spans="1:12" x14ac:dyDescent="0.2">
      <c r="A181" s="52" t="s">
        <v>39</v>
      </c>
      <c r="B181" s="45">
        <v>650</v>
      </c>
      <c r="C181" s="46">
        <v>4</v>
      </c>
      <c r="D181" s="46">
        <v>10</v>
      </c>
      <c r="E181" s="47" t="s">
        <v>226</v>
      </c>
      <c r="F181" s="48"/>
      <c r="G181" s="49">
        <f t="shared" si="93"/>
        <v>900</v>
      </c>
      <c r="H181" s="49">
        <f t="shared" si="93"/>
        <v>0</v>
      </c>
      <c r="I181" s="49">
        <f t="shared" si="93"/>
        <v>900</v>
      </c>
      <c r="J181" s="49">
        <f t="shared" si="93"/>
        <v>500</v>
      </c>
      <c r="K181" s="49">
        <f t="shared" si="93"/>
        <v>0</v>
      </c>
      <c r="L181" s="49">
        <f t="shared" si="93"/>
        <v>500</v>
      </c>
    </row>
    <row r="182" spans="1:12" ht="22.5" x14ac:dyDescent="0.2">
      <c r="A182" s="44" t="s">
        <v>71</v>
      </c>
      <c r="B182" s="45">
        <v>650</v>
      </c>
      <c r="C182" s="46">
        <v>4</v>
      </c>
      <c r="D182" s="46">
        <v>10</v>
      </c>
      <c r="E182" s="47" t="s">
        <v>226</v>
      </c>
      <c r="F182" s="48" t="s">
        <v>43</v>
      </c>
      <c r="G182" s="49">
        <f t="shared" si="93"/>
        <v>900</v>
      </c>
      <c r="H182" s="49">
        <f t="shared" si="93"/>
        <v>0</v>
      </c>
      <c r="I182" s="49">
        <f t="shared" si="93"/>
        <v>900</v>
      </c>
      <c r="J182" s="49">
        <f t="shared" si="93"/>
        <v>500</v>
      </c>
      <c r="K182" s="49">
        <f t="shared" si="93"/>
        <v>0</v>
      </c>
      <c r="L182" s="49">
        <f t="shared" si="93"/>
        <v>500</v>
      </c>
    </row>
    <row r="183" spans="1:12" ht="22.5" x14ac:dyDescent="0.2">
      <c r="A183" s="44" t="s">
        <v>44</v>
      </c>
      <c r="B183" s="45">
        <v>650</v>
      </c>
      <c r="C183" s="46">
        <v>4</v>
      </c>
      <c r="D183" s="46">
        <v>10</v>
      </c>
      <c r="E183" s="47" t="s">
        <v>226</v>
      </c>
      <c r="F183" s="48" t="s">
        <v>45</v>
      </c>
      <c r="G183" s="49">
        <f t="shared" si="93"/>
        <v>900</v>
      </c>
      <c r="H183" s="49">
        <f t="shared" si="93"/>
        <v>0</v>
      </c>
      <c r="I183" s="49">
        <f t="shared" si="93"/>
        <v>900</v>
      </c>
      <c r="J183" s="49">
        <f t="shared" si="93"/>
        <v>500</v>
      </c>
      <c r="K183" s="49">
        <f t="shared" si="93"/>
        <v>0</v>
      </c>
      <c r="L183" s="49">
        <f t="shared" si="93"/>
        <v>500</v>
      </c>
    </row>
    <row r="184" spans="1:12" ht="22.5" x14ac:dyDescent="0.2">
      <c r="A184" s="44" t="s">
        <v>36</v>
      </c>
      <c r="B184" s="45">
        <v>650</v>
      </c>
      <c r="C184" s="46">
        <v>4</v>
      </c>
      <c r="D184" s="46">
        <v>10</v>
      </c>
      <c r="E184" s="47" t="s">
        <v>226</v>
      </c>
      <c r="F184" s="48">
        <v>244</v>
      </c>
      <c r="G184" s="49">
        <v>900</v>
      </c>
      <c r="H184" s="49">
        <v>0</v>
      </c>
      <c r="I184" s="49">
        <f>G184+H184</f>
        <v>900</v>
      </c>
      <c r="J184" s="49">
        <v>500</v>
      </c>
      <c r="K184" s="49">
        <v>0</v>
      </c>
      <c r="L184" s="49">
        <f>J184+K184</f>
        <v>500</v>
      </c>
    </row>
    <row r="185" spans="1:12" x14ac:dyDescent="0.2">
      <c r="A185" s="73" t="s">
        <v>107</v>
      </c>
      <c r="B185" s="113">
        <v>650</v>
      </c>
      <c r="C185" s="114">
        <v>4</v>
      </c>
      <c r="D185" s="114">
        <v>12</v>
      </c>
      <c r="E185" s="71"/>
      <c r="F185" s="72"/>
      <c r="G185" s="62">
        <f t="shared" ref="G185:L187" si="94">G186</f>
        <v>12.1</v>
      </c>
      <c r="H185" s="62">
        <f t="shared" si="94"/>
        <v>0</v>
      </c>
      <c r="I185" s="62">
        <f t="shared" si="94"/>
        <v>12.1</v>
      </c>
      <c r="J185" s="62">
        <f t="shared" si="94"/>
        <v>2828.4</v>
      </c>
      <c r="K185" s="62">
        <f t="shared" si="94"/>
        <v>0</v>
      </c>
      <c r="L185" s="62">
        <f t="shared" si="94"/>
        <v>2828.4</v>
      </c>
    </row>
    <row r="186" spans="1:12" ht="33.75" x14ac:dyDescent="0.2">
      <c r="A186" s="138" t="s">
        <v>275</v>
      </c>
      <c r="B186" s="100">
        <v>650</v>
      </c>
      <c r="C186" s="101">
        <v>4</v>
      </c>
      <c r="D186" s="101">
        <v>12</v>
      </c>
      <c r="E186" s="102" t="s">
        <v>112</v>
      </c>
      <c r="F186" s="103"/>
      <c r="G186" s="123">
        <f t="shared" si="94"/>
        <v>12.1</v>
      </c>
      <c r="H186" s="123">
        <f t="shared" si="94"/>
        <v>0</v>
      </c>
      <c r="I186" s="123">
        <f t="shared" si="94"/>
        <v>12.1</v>
      </c>
      <c r="J186" s="123">
        <f t="shared" si="94"/>
        <v>2828.4</v>
      </c>
      <c r="K186" s="123">
        <f t="shared" si="94"/>
        <v>0</v>
      </c>
      <c r="L186" s="123">
        <f t="shared" si="94"/>
        <v>2828.4</v>
      </c>
    </row>
    <row r="187" spans="1:12" x14ac:dyDescent="0.2">
      <c r="A187" s="52" t="s">
        <v>214</v>
      </c>
      <c r="B187" s="45">
        <v>650</v>
      </c>
      <c r="C187" s="46">
        <v>4</v>
      </c>
      <c r="D187" s="46">
        <v>12</v>
      </c>
      <c r="E187" s="47" t="s">
        <v>167</v>
      </c>
      <c r="F187" s="48"/>
      <c r="G187" s="49">
        <f t="shared" si="94"/>
        <v>12.1</v>
      </c>
      <c r="H187" s="49">
        <f t="shared" si="94"/>
        <v>0</v>
      </c>
      <c r="I187" s="49">
        <f t="shared" si="94"/>
        <v>12.1</v>
      </c>
      <c r="J187" s="49">
        <f t="shared" si="94"/>
        <v>2828.4</v>
      </c>
      <c r="K187" s="49">
        <f t="shared" si="94"/>
        <v>0</v>
      </c>
      <c r="L187" s="49">
        <f t="shared" si="94"/>
        <v>2828.4</v>
      </c>
    </row>
    <row r="188" spans="1:12" ht="33.75" x14ac:dyDescent="0.2">
      <c r="A188" s="52" t="s">
        <v>254</v>
      </c>
      <c r="B188" s="45">
        <v>650</v>
      </c>
      <c r="C188" s="46">
        <v>4</v>
      </c>
      <c r="D188" s="46">
        <v>12</v>
      </c>
      <c r="E188" s="47" t="s">
        <v>166</v>
      </c>
      <c r="F188" s="48"/>
      <c r="G188" s="49">
        <f>G189+G192+G195</f>
        <v>12.1</v>
      </c>
      <c r="H188" s="49">
        <f t="shared" ref="H188:I188" si="95">H189+H192+H195</f>
        <v>0</v>
      </c>
      <c r="I188" s="49">
        <f t="shared" si="95"/>
        <v>12.1</v>
      </c>
      <c r="J188" s="49">
        <f>J189+J192+J195</f>
        <v>2828.4</v>
      </c>
      <c r="K188" s="49">
        <f t="shared" ref="K188:L188" si="96">K189+K192+K195</f>
        <v>0</v>
      </c>
      <c r="L188" s="49">
        <f t="shared" si="96"/>
        <v>2828.4</v>
      </c>
    </row>
    <row r="189" spans="1:12" ht="45" x14ac:dyDescent="0.2">
      <c r="A189" s="44" t="s">
        <v>331</v>
      </c>
      <c r="B189" s="45">
        <v>650</v>
      </c>
      <c r="C189" s="46">
        <v>4</v>
      </c>
      <c r="D189" s="46">
        <v>12</v>
      </c>
      <c r="E189" s="57">
        <v>7740189020</v>
      </c>
      <c r="F189" s="48"/>
      <c r="G189" s="53">
        <f t="shared" ref="G189:L190" si="97">G190</f>
        <v>12.1</v>
      </c>
      <c r="H189" s="53">
        <f t="shared" si="97"/>
        <v>0</v>
      </c>
      <c r="I189" s="53">
        <f t="shared" si="97"/>
        <v>12.1</v>
      </c>
      <c r="J189" s="53">
        <f t="shared" si="97"/>
        <v>12.1</v>
      </c>
      <c r="K189" s="53">
        <f t="shared" si="97"/>
        <v>0</v>
      </c>
      <c r="L189" s="53">
        <f t="shared" si="97"/>
        <v>12.1</v>
      </c>
    </row>
    <row r="190" spans="1:12" x14ac:dyDescent="0.2">
      <c r="A190" s="44" t="s">
        <v>56</v>
      </c>
      <c r="B190" s="45">
        <v>650</v>
      </c>
      <c r="C190" s="46">
        <v>4</v>
      </c>
      <c r="D190" s="46">
        <v>12</v>
      </c>
      <c r="E190" s="57">
        <v>7740189020</v>
      </c>
      <c r="F190" s="48">
        <v>500</v>
      </c>
      <c r="G190" s="49">
        <f>G191</f>
        <v>12.1</v>
      </c>
      <c r="H190" s="49">
        <f t="shared" si="97"/>
        <v>0</v>
      </c>
      <c r="I190" s="49">
        <f t="shared" si="97"/>
        <v>12.1</v>
      </c>
      <c r="J190" s="49">
        <f>J191</f>
        <v>12.1</v>
      </c>
      <c r="K190" s="49">
        <f t="shared" si="97"/>
        <v>0</v>
      </c>
      <c r="L190" s="49">
        <f t="shared" si="97"/>
        <v>12.1</v>
      </c>
    </row>
    <row r="191" spans="1:12" x14ac:dyDescent="0.2">
      <c r="A191" s="44" t="s">
        <v>41</v>
      </c>
      <c r="B191" s="45">
        <v>650</v>
      </c>
      <c r="C191" s="46">
        <v>4</v>
      </c>
      <c r="D191" s="46">
        <v>12</v>
      </c>
      <c r="E191" s="57">
        <v>7740189020</v>
      </c>
      <c r="F191" s="48">
        <v>540</v>
      </c>
      <c r="G191" s="49">
        <v>12.1</v>
      </c>
      <c r="H191" s="49">
        <v>0</v>
      </c>
      <c r="I191" s="49">
        <f>G191+H191</f>
        <v>12.1</v>
      </c>
      <c r="J191" s="49">
        <v>12.1</v>
      </c>
      <c r="K191" s="49">
        <v>0</v>
      </c>
      <c r="L191" s="49">
        <f>J191+K191</f>
        <v>12.1</v>
      </c>
    </row>
    <row r="192" spans="1:12" ht="45" x14ac:dyDescent="0.2">
      <c r="A192" s="44" t="s">
        <v>342</v>
      </c>
      <c r="B192" s="45">
        <v>650</v>
      </c>
      <c r="C192" s="46">
        <v>4</v>
      </c>
      <c r="D192" s="46">
        <v>12</v>
      </c>
      <c r="E192" s="57">
        <v>7741482911</v>
      </c>
      <c r="F192" s="48"/>
      <c r="G192" s="49">
        <f>G193</f>
        <v>0</v>
      </c>
      <c r="H192" s="49">
        <f t="shared" ref="H192:I193" si="98">H193</f>
        <v>0</v>
      </c>
      <c r="I192" s="49">
        <f t="shared" si="98"/>
        <v>0</v>
      </c>
      <c r="J192" s="49">
        <f>J193</f>
        <v>2731.8</v>
      </c>
      <c r="K192" s="49">
        <f t="shared" ref="K192:L193" si="99">K193</f>
        <v>0</v>
      </c>
      <c r="L192" s="49">
        <f t="shared" si="99"/>
        <v>2731.8</v>
      </c>
    </row>
    <row r="193" spans="1:12" x14ac:dyDescent="0.2">
      <c r="A193" s="44" t="s">
        <v>56</v>
      </c>
      <c r="B193" s="45">
        <v>650</v>
      </c>
      <c r="C193" s="46">
        <v>4</v>
      </c>
      <c r="D193" s="46">
        <v>12</v>
      </c>
      <c r="E193" s="57">
        <v>7741482911</v>
      </c>
      <c r="F193" s="48">
        <v>500</v>
      </c>
      <c r="G193" s="49">
        <f>G194</f>
        <v>0</v>
      </c>
      <c r="H193" s="49">
        <f t="shared" si="98"/>
        <v>0</v>
      </c>
      <c r="I193" s="49">
        <f t="shared" si="98"/>
        <v>0</v>
      </c>
      <c r="J193" s="49">
        <f>J194</f>
        <v>2731.8</v>
      </c>
      <c r="K193" s="49">
        <f t="shared" si="99"/>
        <v>0</v>
      </c>
      <c r="L193" s="49">
        <f t="shared" si="99"/>
        <v>2731.8</v>
      </c>
    </row>
    <row r="194" spans="1:12" x14ac:dyDescent="0.2">
      <c r="A194" s="44" t="s">
        <v>41</v>
      </c>
      <c r="B194" s="45">
        <v>650</v>
      </c>
      <c r="C194" s="46">
        <v>4</v>
      </c>
      <c r="D194" s="46">
        <v>12</v>
      </c>
      <c r="E194" s="57">
        <v>7741482911</v>
      </c>
      <c r="F194" s="48">
        <v>540</v>
      </c>
      <c r="G194" s="49">
        <v>0</v>
      </c>
      <c r="H194" s="49">
        <v>0</v>
      </c>
      <c r="I194" s="49">
        <f>G194+H194</f>
        <v>0</v>
      </c>
      <c r="J194" s="49">
        <v>2731.8</v>
      </c>
      <c r="K194" s="49">
        <v>0</v>
      </c>
      <c r="L194" s="49">
        <f>J194+K194</f>
        <v>2731.8</v>
      </c>
    </row>
    <row r="195" spans="1:12" ht="45" x14ac:dyDescent="0.2">
      <c r="A195" s="44" t="s">
        <v>332</v>
      </c>
      <c r="B195" s="45">
        <v>650</v>
      </c>
      <c r="C195" s="46">
        <v>4</v>
      </c>
      <c r="D195" s="46">
        <v>12</v>
      </c>
      <c r="E195" s="57" t="s">
        <v>343</v>
      </c>
      <c r="F195" s="48"/>
      <c r="G195" s="49">
        <f>G196</f>
        <v>0</v>
      </c>
      <c r="H195" s="49">
        <f t="shared" ref="H195:I196" si="100">H196</f>
        <v>0</v>
      </c>
      <c r="I195" s="49">
        <f t="shared" si="100"/>
        <v>0</v>
      </c>
      <c r="J195" s="49">
        <f>J196</f>
        <v>84.5</v>
      </c>
      <c r="K195" s="49">
        <f t="shared" ref="K195:L196" si="101">K196</f>
        <v>0</v>
      </c>
      <c r="L195" s="49">
        <f t="shared" si="101"/>
        <v>84.5</v>
      </c>
    </row>
    <row r="196" spans="1:12" x14ac:dyDescent="0.2">
      <c r="A196" s="44" t="s">
        <v>56</v>
      </c>
      <c r="B196" s="45">
        <v>650</v>
      </c>
      <c r="C196" s="46">
        <v>4</v>
      </c>
      <c r="D196" s="46">
        <v>12</v>
      </c>
      <c r="E196" s="57" t="s">
        <v>343</v>
      </c>
      <c r="F196" s="48">
        <v>500</v>
      </c>
      <c r="G196" s="49">
        <f>G197</f>
        <v>0</v>
      </c>
      <c r="H196" s="49">
        <f t="shared" si="100"/>
        <v>0</v>
      </c>
      <c r="I196" s="49">
        <f t="shared" si="100"/>
        <v>0</v>
      </c>
      <c r="J196" s="49">
        <f>J197</f>
        <v>84.5</v>
      </c>
      <c r="K196" s="49">
        <f t="shared" si="101"/>
        <v>0</v>
      </c>
      <c r="L196" s="49">
        <f t="shared" si="101"/>
        <v>84.5</v>
      </c>
    </row>
    <row r="197" spans="1:12" x14ac:dyDescent="0.2">
      <c r="A197" s="44" t="s">
        <v>41</v>
      </c>
      <c r="B197" s="45">
        <v>650</v>
      </c>
      <c r="C197" s="46">
        <v>4</v>
      </c>
      <c r="D197" s="46">
        <v>12</v>
      </c>
      <c r="E197" s="57" t="s">
        <v>343</v>
      </c>
      <c r="F197" s="48">
        <v>540</v>
      </c>
      <c r="G197" s="49">
        <v>0</v>
      </c>
      <c r="H197" s="49">
        <v>0</v>
      </c>
      <c r="I197" s="49">
        <f>G197+H197</f>
        <v>0</v>
      </c>
      <c r="J197" s="49">
        <v>84.5</v>
      </c>
      <c r="K197" s="49">
        <v>0</v>
      </c>
      <c r="L197" s="49">
        <f>J197+K197</f>
        <v>84.5</v>
      </c>
    </row>
    <row r="198" spans="1:12" x14ac:dyDescent="0.2">
      <c r="A198" s="125" t="s">
        <v>16</v>
      </c>
      <c r="B198" s="126">
        <v>650</v>
      </c>
      <c r="C198" s="127">
        <v>5</v>
      </c>
      <c r="D198" s="127">
        <v>0</v>
      </c>
      <c r="E198" s="128" t="s">
        <v>42</v>
      </c>
      <c r="F198" s="129" t="s">
        <v>42</v>
      </c>
      <c r="G198" s="133">
        <f>G199+G207+G224</f>
        <v>946.4</v>
      </c>
      <c r="H198" s="133">
        <f t="shared" ref="H198:I198" si="102">H199+H207+H224</f>
        <v>0</v>
      </c>
      <c r="I198" s="133">
        <f t="shared" si="102"/>
        <v>825.4</v>
      </c>
      <c r="J198" s="133">
        <f>J199+J207+J224</f>
        <v>2038</v>
      </c>
      <c r="K198" s="133">
        <f t="shared" ref="K198:L198" si="103">K199+K207+K224</f>
        <v>0</v>
      </c>
      <c r="L198" s="133">
        <f t="shared" si="103"/>
        <v>2038</v>
      </c>
    </row>
    <row r="199" spans="1:12" x14ac:dyDescent="0.2">
      <c r="A199" s="70" t="s">
        <v>40</v>
      </c>
      <c r="B199" s="113">
        <v>650</v>
      </c>
      <c r="C199" s="114">
        <v>5</v>
      </c>
      <c r="D199" s="114">
        <v>1</v>
      </c>
      <c r="E199" s="71" t="s">
        <v>42</v>
      </c>
      <c r="F199" s="72" t="s">
        <v>42</v>
      </c>
      <c r="G199" s="62">
        <f t="shared" ref="G199:L205" si="104">G200</f>
        <v>235</v>
      </c>
      <c r="H199" s="62">
        <f t="shared" si="104"/>
        <v>0</v>
      </c>
      <c r="I199" s="62">
        <f t="shared" si="104"/>
        <v>235</v>
      </c>
      <c r="J199" s="62">
        <f t="shared" si="104"/>
        <v>235</v>
      </c>
      <c r="K199" s="62">
        <f t="shared" si="104"/>
        <v>0</v>
      </c>
      <c r="L199" s="62">
        <f t="shared" si="104"/>
        <v>235</v>
      </c>
    </row>
    <row r="200" spans="1:12" ht="33.75" x14ac:dyDescent="0.2">
      <c r="A200" s="138" t="s">
        <v>276</v>
      </c>
      <c r="B200" s="100">
        <v>650</v>
      </c>
      <c r="C200" s="101">
        <v>5</v>
      </c>
      <c r="D200" s="101">
        <v>1</v>
      </c>
      <c r="E200" s="102" t="s">
        <v>116</v>
      </c>
      <c r="F200" s="103" t="s">
        <v>42</v>
      </c>
      <c r="G200" s="123">
        <f t="shared" si="104"/>
        <v>235</v>
      </c>
      <c r="H200" s="123">
        <f t="shared" si="104"/>
        <v>0</v>
      </c>
      <c r="I200" s="123">
        <f t="shared" si="104"/>
        <v>235</v>
      </c>
      <c r="J200" s="123">
        <f t="shared" si="104"/>
        <v>235</v>
      </c>
      <c r="K200" s="123">
        <f t="shared" si="104"/>
        <v>0</v>
      </c>
      <c r="L200" s="123">
        <f t="shared" si="104"/>
        <v>235</v>
      </c>
    </row>
    <row r="201" spans="1:12" x14ac:dyDescent="0.2">
      <c r="A201" s="52" t="s">
        <v>214</v>
      </c>
      <c r="B201" s="45">
        <v>650</v>
      </c>
      <c r="C201" s="46">
        <v>5</v>
      </c>
      <c r="D201" s="46">
        <v>1</v>
      </c>
      <c r="E201" s="47" t="s">
        <v>154</v>
      </c>
      <c r="F201" s="48" t="s">
        <v>42</v>
      </c>
      <c r="G201" s="49">
        <f t="shared" si="104"/>
        <v>235</v>
      </c>
      <c r="H201" s="49">
        <f t="shared" si="104"/>
        <v>0</v>
      </c>
      <c r="I201" s="49">
        <f t="shared" si="104"/>
        <v>235</v>
      </c>
      <c r="J201" s="49">
        <f t="shared" si="104"/>
        <v>235</v>
      </c>
      <c r="K201" s="49">
        <f t="shared" si="104"/>
        <v>0</v>
      </c>
      <c r="L201" s="49">
        <f t="shared" si="104"/>
        <v>235</v>
      </c>
    </row>
    <row r="202" spans="1:12" ht="22.5" x14ac:dyDescent="0.2">
      <c r="A202" s="52" t="s">
        <v>249</v>
      </c>
      <c r="B202" s="45">
        <v>650</v>
      </c>
      <c r="C202" s="46">
        <v>5</v>
      </c>
      <c r="D202" s="46">
        <v>1</v>
      </c>
      <c r="E202" s="47" t="s">
        <v>227</v>
      </c>
      <c r="F202" s="48"/>
      <c r="G202" s="49">
        <f t="shared" si="104"/>
        <v>235</v>
      </c>
      <c r="H202" s="49">
        <f t="shared" si="104"/>
        <v>0</v>
      </c>
      <c r="I202" s="49">
        <f t="shared" si="104"/>
        <v>235</v>
      </c>
      <c r="J202" s="49">
        <f t="shared" si="104"/>
        <v>235</v>
      </c>
      <c r="K202" s="49">
        <f t="shared" si="104"/>
        <v>0</v>
      </c>
      <c r="L202" s="49">
        <f t="shared" si="104"/>
        <v>235</v>
      </c>
    </row>
    <row r="203" spans="1:12" x14ac:dyDescent="0.2">
      <c r="A203" s="52" t="s">
        <v>155</v>
      </c>
      <c r="B203" s="45">
        <v>650</v>
      </c>
      <c r="C203" s="46">
        <v>5</v>
      </c>
      <c r="D203" s="46">
        <v>1</v>
      </c>
      <c r="E203" s="47" t="s">
        <v>228</v>
      </c>
      <c r="F203" s="48"/>
      <c r="G203" s="49">
        <f t="shared" si="104"/>
        <v>235</v>
      </c>
      <c r="H203" s="49">
        <f t="shared" si="104"/>
        <v>0</v>
      </c>
      <c r="I203" s="49">
        <f t="shared" si="104"/>
        <v>235</v>
      </c>
      <c r="J203" s="49">
        <f t="shared" si="104"/>
        <v>235</v>
      </c>
      <c r="K203" s="49">
        <f t="shared" si="104"/>
        <v>0</v>
      </c>
      <c r="L203" s="49">
        <f t="shared" si="104"/>
        <v>235</v>
      </c>
    </row>
    <row r="204" spans="1:12" ht="22.5" x14ac:dyDescent="0.2">
      <c r="A204" s="44" t="s">
        <v>71</v>
      </c>
      <c r="B204" s="45">
        <v>650</v>
      </c>
      <c r="C204" s="46">
        <v>5</v>
      </c>
      <c r="D204" s="46">
        <v>1</v>
      </c>
      <c r="E204" s="47" t="s">
        <v>228</v>
      </c>
      <c r="F204" s="48" t="s">
        <v>43</v>
      </c>
      <c r="G204" s="49">
        <f t="shared" si="104"/>
        <v>235</v>
      </c>
      <c r="H204" s="49">
        <f t="shared" si="104"/>
        <v>0</v>
      </c>
      <c r="I204" s="49">
        <f t="shared" si="104"/>
        <v>235</v>
      </c>
      <c r="J204" s="49">
        <f t="shared" si="104"/>
        <v>235</v>
      </c>
      <c r="K204" s="49">
        <f t="shared" si="104"/>
        <v>0</v>
      </c>
      <c r="L204" s="49">
        <f t="shared" si="104"/>
        <v>235</v>
      </c>
    </row>
    <row r="205" spans="1:12" ht="22.5" x14ac:dyDescent="0.2">
      <c r="A205" s="44" t="s">
        <v>44</v>
      </c>
      <c r="B205" s="45">
        <v>650</v>
      </c>
      <c r="C205" s="46">
        <v>5</v>
      </c>
      <c r="D205" s="46">
        <v>1</v>
      </c>
      <c r="E205" s="47" t="s">
        <v>228</v>
      </c>
      <c r="F205" s="48" t="s">
        <v>45</v>
      </c>
      <c r="G205" s="49">
        <f>G206</f>
        <v>235</v>
      </c>
      <c r="H205" s="49">
        <f t="shared" si="104"/>
        <v>0</v>
      </c>
      <c r="I205" s="49">
        <f t="shared" si="104"/>
        <v>235</v>
      </c>
      <c r="J205" s="49">
        <f>J206</f>
        <v>235</v>
      </c>
      <c r="K205" s="49">
        <f t="shared" si="104"/>
        <v>0</v>
      </c>
      <c r="L205" s="49">
        <f t="shared" si="104"/>
        <v>235</v>
      </c>
    </row>
    <row r="206" spans="1:12" ht="22.5" x14ac:dyDescent="0.2">
      <c r="A206" s="44" t="s">
        <v>36</v>
      </c>
      <c r="B206" s="45">
        <v>650</v>
      </c>
      <c r="C206" s="46">
        <v>5</v>
      </c>
      <c r="D206" s="46">
        <v>1</v>
      </c>
      <c r="E206" s="47" t="s">
        <v>228</v>
      </c>
      <c r="F206" s="48">
        <v>244</v>
      </c>
      <c r="G206" s="53">
        <v>235</v>
      </c>
      <c r="H206" s="53">
        <v>0</v>
      </c>
      <c r="I206" s="53">
        <f>G206+H206</f>
        <v>235</v>
      </c>
      <c r="J206" s="53">
        <v>235</v>
      </c>
      <c r="K206" s="53">
        <v>0</v>
      </c>
      <c r="L206" s="53">
        <f>J206+K206</f>
        <v>235</v>
      </c>
    </row>
    <row r="207" spans="1:12" x14ac:dyDescent="0.2">
      <c r="A207" s="70" t="s">
        <v>30</v>
      </c>
      <c r="B207" s="113">
        <v>650</v>
      </c>
      <c r="C207" s="114">
        <v>5</v>
      </c>
      <c r="D207" s="114">
        <v>2</v>
      </c>
      <c r="E207" s="71" t="s">
        <v>42</v>
      </c>
      <c r="F207" s="72" t="s">
        <v>42</v>
      </c>
      <c r="G207" s="62">
        <f t="shared" ref="G207:L208" si="105">G208</f>
        <v>450</v>
      </c>
      <c r="H207" s="62">
        <f t="shared" si="105"/>
        <v>0</v>
      </c>
      <c r="I207" s="62">
        <f t="shared" si="105"/>
        <v>450</v>
      </c>
      <c r="J207" s="62">
        <f t="shared" si="105"/>
        <v>150</v>
      </c>
      <c r="K207" s="62">
        <f t="shared" si="105"/>
        <v>0</v>
      </c>
      <c r="L207" s="62">
        <f t="shared" si="105"/>
        <v>150</v>
      </c>
    </row>
    <row r="208" spans="1:12" ht="33.75" x14ac:dyDescent="0.2">
      <c r="A208" s="138" t="s">
        <v>276</v>
      </c>
      <c r="B208" s="100">
        <v>650</v>
      </c>
      <c r="C208" s="101">
        <v>5</v>
      </c>
      <c r="D208" s="101">
        <v>2</v>
      </c>
      <c r="E208" s="102" t="s">
        <v>116</v>
      </c>
      <c r="F208" s="103" t="s">
        <v>42</v>
      </c>
      <c r="G208" s="123">
        <f>G209</f>
        <v>450</v>
      </c>
      <c r="H208" s="123">
        <f t="shared" si="105"/>
        <v>0</v>
      </c>
      <c r="I208" s="123">
        <f t="shared" si="105"/>
        <v>450</v>
      </c>
      <c r="J208" s="123">
        <f>J209</f>
        <v>150</v>
      </c>
      <c r="K208" s="123">
        <f t="shared" si="105"/>
        <v>0</v>
      </c>
      <c r="L208" s="123">
        <f t="shared" si="105"/>
        <v>150</v>
      </c>
    </row>
    <row r="209" spans="1:12" x14ac:dyDescent="0.2">
      <c r="A209" s="52" t="s">
        <v>214</v>
      </c>
      <c r="B209" s="45">
        <v>650</v>
      </c>
      <c r="C209" s="46">
        <v>5</v>
      </c>
      <c r="D209" s="46">
        <v>2</v>
      </c>
      <c r="E209" s="47" t="s">
        <v>229</v>
      </c>
      <c r="F209" s="48"/>
      <c r="G209" s="86">
        <f>G210+G219</f>
        <v>450</v>
      </c>
      <c r="H209" s="86">
        <f t="shared" ref="H209:I209" si="106">H210+H219</f>
        <v>0</v>
      </c>
      <c r="I209" s="86">
        <f t="shared" si="106"/>
        <v>450</v>
      </c>
      <c r="J209" s="86">
        <f>J210+J219</f>
        <v>150</v>
      </c>
      <c r="K209" s="86">
        <f t="shared" ref="K209:L209" si="107">K210+K219</f>
        <v>0</v>
      </c>
      <c r="L209" s="86">
        <f t="shared" si="107"/>
        <v>150</v>
      </c>
    </row>
    <row r="210" spans="1:12" ht="22.5" x14ac:dyDescent="0.2">
      <c r="A210" s="52" t="s">
        <v>248</v>
      </c>
      <c r="B210" s="45">
        <v>650</v>
      </c>
      <c r="C210" s="46">
        <v>5</v>
      </c>
      <c r="D210" s="46">
        <v>2</v>
      </c>
      <c r="E210" s="47" t="s">
        <v>169</v>
      </c>
      <c r="F210" s="48"/>
      <c r="G210" s="86">
        <f>G211+G215</f>
        <v>0</v>
      </c>
      <c r="H210" s="86">
        <f t="shared" ref="H210:I210" si="108">H211+H215</f>
        <v>0</v>
      </c>
      <c r="I210" s="86">
        <f t="shared" si="108"/>
        <v>0</v>
      </c>
      <c r="J210" s="86">
        <f>J211+J215</f>
        <v>0</v>
      </c>
      <c r="K210" s="86">
        <f t="shared" ref="K210:L210" si="109">K211+K215</f>
        <v>0</v>
      </c>
      <c r="L210" s="86">
        <f t="shared" si="109"/>
        <v>0</v>
      </c>
    </row>
    <row r="211" spans="1:12" ht="33.75" x14ac:dyDescent="0.2">
      <c r="A211" s="52" t="s">
        <v>158</v>
      </c>
      <c r="B211" s="45">
        <v>650</v>
      </c>
      <c r="C211" s="46">
        <v>5</v>
      </c>
      <c r="D211" s="46">
        <v>2</v>
      </c>
      <c r="E211" s="47" t="s">
        <v>230</v>
      </c>
      <c r="F211" s="48"/>
      <c r="G211" s="86">
        <f t="shared" ref="G211:L213" si="110">G212</f>
        <v>0</v>
      </c>
      <c r="H211" s="86">
        <f t="shared" si="110"/>
        <v>0</v>
      </c>
      <c r="I211" s="86">
        <f t="shared" si="110"/>
        <v>0</v>
      </c>
      <c r="J211" s="86">
        <f t="shared" si="110"/>
        <v>0</v>
      </c>
      <c r="K211" s="86">
        <f t="shared" si="110"/>
        <v>0</v>
      </c>
      <c r="L211" s="86">
        <f t="shared" si="110"/>
        <v>0</v>
      </c>
    </row>
    <row r="212" spans="1:12" ht="22.5" x14ac:dyDescent="0.2">
      <c r="A212" s="44" t="s">
        <v>71</v>
      </c>
      <c r="B212" s="45">
        <v>650</v>
      </c>
      <c r="C212" s="46">
        <v>5</v>
      </c>
      <c r="D212" s="46">
        <v>2</v>
      </c>
      <c r="E212" s="47" t="s">
        <v>230</v>
      </c>
      <c r="F212" s="48">
        <v>200</v>
      </c>
      <c r="G212" s="86">
        <f t="shared" si="110"/>
        <v>0</v>
      </c>
      <c r="H212" s="86">
        <f t="shared" si="110"/>
        <v>0</v>
      </c>
      <c r="I212" s="86">
        <f t="shared" si="110"/>
        <v>0</v>
      </c>
      <c r="J212" s="86">
        <f t="shared" si="110"/>
        <v>0</v>
      </c>
      <c r="K212" s="86">
        <f t="shared" si="110"/>
        <v>0</v>
      </c>
      <c r="L212" s="86">
        <f t="shared" si="110"/>
        <v>0</v>
      </c>
    </row>
    <row r="213" spans="1:12" ht="22.5" x14ac:dyDescent="0.2">
      <c r="A213" s="44" t="s">
        <v>44</v>
      </c>
      <c r="B213" s="45">
        <v>650</v>
      </c>
      <c r="C213" s="46">
        <v>5</v>
      </c>
      <c r="D213" s="46">
        <v>2</v>
      </c>
      <c r="E213" s="47" t="s">
        <v>230</v>
      </c>
      <c r="F213" s="48">
        <v>240</v>
      </c>
      <c r="G213" s="86">
        <f t="shared" si="110"/>
        <v>0</v>
      </c>
      <c r="H213" s="86">
        <f t="shared" si="110"/>
        <v>0</v>
      </c>
      <c r="I213" s="86">
        <f t="shared" si="110"/>
        <v>0</v>
      </c>
      <c r="J213" s="86">
        <f t="shared" si="110"/>
        <v>0</v>
      </c>
      <c r="K213" s="86">
        <f t="shared" si="110"/>
        <v>0</v>
      </c>
      <c r="L213" s="86">
        <f t="shared" si="110"/>
        <v>0</v>
      </c>
    </row>
    <row r="214" spans="1:12" ht="22.5" x14ac:dyDescent="0.2">
      <c r="A214" s="52" t="s">
        <v>159</v>
      </c>
      <c r="B214" s="45">
        <v>650</v>
      </c>
      <c r="C214" s="46">
        <v>5</v>
      </c>
      <c r="D214" s="46">
        <v>2</v>
      </c>
      <c r="E214" s="47" t="s">
        <v>230</v>
      </c>
      <c r="F214" s="48">
        <v>243</v>
      </c>
      <c r="G214" s="86">
        <v>0</v>
      </c>
      <c r="H214" s="86">
        <v>0</v>
      </c>
      <c r="I214" s="86">
        <f>G214+H214</f>
        <v>0</v>
      </c>
      <c r="J214" s="86">
        <v>0</v>
      </c>
      <c r="K214" s="86">
        <v>0</v>
      </c>
      <c r="L214" s="86">
        <f>J214+K214</f>
        <v>0</v>
      </c>
    </row>
    <row r="215" spans="1:12" ht="33.75" x14ac:dyDescent="0.2">
      <c r="A215" s="52" t="s">
        <v>294</v>
      </c>
      <c r="B215" s="45">
        <v>650</v>
      </c>
      <c r="C215" s="46">
        <v>5</v>
      </c>
      <c r="D215" s="46">
        <v>2</v>
      </c>
      <c r="E215" s="47" t="s">
        <v>258</v>
      </c>
      <c r="F215" s="48"/>
      <c r="G215" s="86">
        <f t="shared" ref="G215:L217" si="111">G216</f>
        <v>0</v>
      </c>
      <c r="H215" s="86">
        <f t="shared" si="111"/>
        <v>0</v>
      </c>
      <c r="I215" s="86">
        <f t="shared" si="111"/>
        <v>0</v>
      </c>
      <c r="J215" s="86">
        <f t="shared" si="111"/>
        <v>0</v>
      </c>
      <c r="K215" s="86">
        <f t="shared" si="111"/>
        <v>0</v>
      </c>
      <c r="L215" s="86">
        <f t="shared" si="111"/>
        <v>0</v>
      </c>
    </row>
    <row r="216" spans="1:12" ht="22.5" x14ac:dyDescent="0.2">
      <c r="A216" s="44" t="s">
        <v>71</v>
      </c>
      <c r="B216" s="45">
        <v>650</v>
      </c>
      <c r="C216" s="46">
        <v>5</v>
      </c>
      <c r="D216" s="46">
        <v>2</v>
      </c>
      <c r="E216" s="47" t="s">
        <v>258</v>
      </c>
      <c r="F216" s="48">
        <v>200</v>
      </c>
      <c r="G216" s="86">
        <f t="shared" si="111"/>
        <v>0</v>
      </c>
      <c r="H216" s="86">
        <f t="shared" si="111"/>
        <v>0</v>
      </c>
      <c r="I216" s="86">
        <f t="shared" si="111"/>
        <v>0</v>
      </c>
      <c r="J216" s="86">
        <f t="shared" si="111"/>
        <v>0</v>
      </c>
      <c r="K216" s="86">
        <f t="shared" si="111"/>
        <v>0</v>
      </c>
      <c r="L216" s="86">
        <f t="shared" si="111"/>
        <v>0</v>
      </c>
    </row>
    <row r="217" spans="1:12" ht="22.5" x14ac:dyDescent="0.2">
      <c r="A217" s="44" t="s">
        <v>44</v>
      </c>
      <c r="B217" s="45">
        <v>650</v>
      </c>
      <c r="C217" s="46">
        <v>5</v>
      </c>
      <c r="D217" s="46">
        <v>2</v>
      </c>
      <c r="E217" s="47" t="s">
        <v>258</v>
      </c>
      <c r="F217" s="48">
        <v>240</v>
      </c>
      <c r="G217" s="86">
        <f t="shared" si="111"/>
        <v>0</v>
      </c>
      <c r="H217" s="86">
        <f t="shared" si="111"/>
        <v>0</v>
      </c>
      <c r="I217" s="86">
        <f t="shared" si="111"/>
        <v>0</v>
      </c>
      <c r="J217" s="86">
        <f t="shared" si="111"/>
        <v>0</v>
      </c>
      <c r="K217" s="86">
        <f t="shared" si="111"/>
        <v>0</v>
      </c>
      <c r="L217" s="86">
        <f t="shared" si="111"/>
        <v>0</v>
      </c>
    </row>
    <row r="218" spans="1:12" ht="22.5" x14ac:dyDescent="0.2">
      <c r="A218" s="52" t="s">
        <v>159</v>
      </c>
      <c r="B218" s="45">
        <v>650</v>
      </c>
      <c r="C218" s="46">
        <v>5</v>
      </c>
      <c r="D218" s="46">
        <v>2</v>
      </c>
      <c r="E218" s="47" t="s">
        <v>258</v>
      </c>
      <c r="F218" s="48">
        <v>243</v>
      </c>
      <c r="G218" s="86">
        <v>0</v>
      </c>
      <c r="H218" s="86">
        <v>0</v>
      </c>
      <c r="I218" s="86">
        <f>G218+H218</f>
        <v>0</v>
      </c>
      <c r="J218" s="86">
        <v>0</v>
      </c>
      <c r="K218" s="86">
        <v>0</v>
      </c>
      <c r="L218" s="86">
        <f>J218+K218</f>
        <v>0</v>
      </c>
    </row>
    <row r="219" spans="1:12" ht="22.5" x14ac:dyDescent="0.2">
      <c r="A219" s="52" t="s">
        <v>250</v>
      </c>
      <c r="B219" s="45">
        <v>650</v>
      </c>
      <c r="C219" s="46">
        <v>5</v>
      </c>
      <c r="D219" s="46">
        <v>2</v>
      </c>
      <c r="E219" s="47" t="s">
        <v>231</v>
      </c>
      <c r="F219" s="48" t="s">
        <v>42</v>
      </c>
      <c r="G219" s="49">
        <f>G220</f>
        <v>450</v>
      </c>
      <c r="H219" s="49">
        <f>H220</f>
        <v>0</v>
      </c>
      <c r="I219" s="49">
        <f>I220</f>
        <v>450</v>
      </c>
      <c r="J219" s="49">
        <f>J220</f>
        <v>150</v>
      </c>
      <c r="K219" s="49">
        <f t="shared" ref="K219:L219" si="112">K220</f>
        <v>0</v>
      </c>
      <c r="L219" s="49">
        <f t="shared" si="112"/>
        <v>150</v>
      </c>
    </row>
    <row r="220" spans="1:12" x14ac:dyDescent="0.2">
      <c r="A220" s="52" t="s">
        <v>155</v>
      </c>
      <c r="B220" s="45">
        <v>650</v>
      </c>
      <c r="C220" s="46">
        <v>5</v>
      </c>
      <c r="D220" s="46">
        <v>2</v>
      </c>
      <c r="E220" s="47" t="s">
        <v>232</v>
      </c>
      <c r="F220" s="48"/>
      <c r="G220" s="53">
        <f t="shared" ref="G220:L222" si="113">G221</f>
        <v>450</v>
      </c>
      <c r="H220" s="53">
        <f t="shared" si="113"/>
        <v>0</v>
      </c>
      <c r="I220" s="53">
        <f t="shared" si="113"/>
        <v>450</v>
      </c>
      <c r="J220" s="53">
        <f t="shared" si="113"/>
        <v>150</v>
      </c>
      <c r="K220" s="53">
        <f t="shared" si="113"/>
        <v>0</v>
      </c>
      <c r="L220" s="53">
        <f t="shared" si="113"/>
        <v>150</v>
      </c>
    </row>
    <row r="221" spans="1:12" ht="22.5" x14ac:dyDescent="0.2">
      <c r="A221" s="44" t="s">
        <v>71</v>
      </c>
      <c r="B221" s="45">
        <v>650</v>
      </c>
      <c r="C221" s="46">
        <v>5</v>
      </c>
      <c r="D221" s="46">
        <v>2</v>
      </c>
      <c r="E221" s="47" t="s">
        <v>232</v>
      </c>
      <c r="F221" s="48" t="s">
        <v>43</v>
      </c>
      <c r="G221" s="53">
        <f t="shared" si="113"/>
        <v>450</v>
      </c>
      <c r="H221" s="53">
        <f t="shared" si="113"/>
        <v>0</v>
      </c>
      <c r="I221" s="53">
        <f t="shared" si="113"/>
        <v>450</v>
      </c>
      <c r="J221" s="53">
        <f t="shared" si="113"/>
        <v>150</v>
      </c>
      <c r="K221" s="53">
        <f t="shared" si="113"/>
        <v>0</v>
      </c>
      <c r="L221" s="53">
        <f t="shared" si="113"/>
        <v>150</v>
      </c>
    </row>
    <row r="222" spans="1:12" ht="22.5" x14ac:dyDescent="0.2">
      <c r="A222" s="44" t="s">
        <v>44</v>
      </c>
      <c r="B222" s="45">
        <v>650</v>
      </c>
      <c r="C222" s="46">
        <v>5</v>
      </c>
      <c r="D222" s="46">
        <v>2</v>
      </c>
      <c r="E222" s="47" t="s">
        <v>232</v>
      </c>
      <c r="F222" s="48" t="s">
        <v>45</v>
      </c>
      <c r="G222" s="53">
        <f>G223</f>
        <v>450</v>
      </c>
      <c r="H222" s="53">
        <f>H223</f>
        <v>0</v>
      </c>
      <c r="I222" s="53">
        <f>I223</f>
        <v>450</v>
      </c>
      <c r="J222" s="53">
        <f>J223</f>
        <v>150</v>
      </c>
      <c r="K222" s="53">
        <f t="shared" si="113"/>
        <v>0</v>
      </c>
      <c r="L222" s="53">
        <f t="shared" si="113"/>
        <v>150</v>
      </c>
    </row>
    <row r="223" spans="1:12" ht="22.5" x14ac:dyDescent="0.2">
      <c r="A223" s="44" t="s">
        <v>36</v>
      </c>
      <c r="B223" s="45">
        <v>650</v>
      </c>
      <c r="C223" s="46">
        <v>5</v>
      </c>
      <c r="D223" s="46">
        <v>2</v>
      </c>
      <c r="E223" s="47" t="s">
        <v>232</v>
      </c>
      <c r="F223" s="48">
        <v>244</v>
      </c>
      <c r="G223" s="53">
        <v>450</v>
      </c>
      <c r="H223" s="53">
        <v>0</v>
      </c>
      <c r="I223" s="53">
        <f>G223+H223</f>
        <v>450</v>
      </c>
      <c r="J223" s="53">
        <v>150</v>
      </c>
      <c r="K223" s="53">
        <v>0</v>
      </c>
      <c r="L223" s="53">
        <f>J223+K223</f>
        <v>150</v>
      </c>
    </row>
    <row r="224" spans="1:12" x14ac:dyDescent="0.2">
      <c r="A224" s="70" t="s">
        <v>17</v>
      </c>
      <c r="B224" s="113">
        <v>650</v>
      </c>
      <c r="C224" s="114">
        <v>5</v>
      </c>
      <c r="D224" s="114">
        <v>3</v>
      </c>
      <c r="E224" s="71" t="s">
        <v>42</v>
      </c>
      <c r="F224" s="72" t="s">
        <v>42</v>
      </c>
      <c r="G224" s="62">
        <f>G225</f>
        <v>261.39999999999998</v>
      </c>
      <c r="H224" s="62">
        <f t="shared" ref="H224:I225" si="114">H225</f>
        <v>0</v>
      </c>
      <c r="I224" s="62">
        <f t="shared" si="114"/>
        <v>140.4</v>
      </c>
      <c r="J224" s="62">
        <f>J225</f>
        <v>1653</v>
      </c>
      <c r="K224" s="62">
        <f t="shared" ref="K224:L225" si="115">K225</f>
        <v>0</v>
      </c>
      <c r="L224" s="62">
        <f t="shared" si="115"/>
        <v>1653</v>
      </c>
    </row>
    <row r="225" spans="1:12" ht="22.5" x14ac:dyDescent="0.2">
      <c r="A225" s="138" t="s">
        <v>277</v>
      </c>
      <c r="B225" s="100">
        <v>650</v>
      </c>
      <c r="C225" s="101">
        <v>5</v>
      </c>
      <c r="D225" s="101">
        <v>3</v>
      </c>
      <c r="E225" s="102" t="s">
        <v>117</v>
      </c>
      <c r="F225" s="103" t="s">
        <v>42</v>
      </c>
      <c r="G225" s="123">
        <f>G226</f>
        <v>261.39999999999998</v>
      </c>
      <c r="H225" s="123">
        <f t="shared" si="114"/>
        <v>0</v>
      </c>
      <c r="I225" s="123">
        <f t="shared" si="114"/>
        <v>140.4</v>
      </c>
      <c r="J225" s="123">
        <f>J226</f>
        <v>1653</v>
      </c>
      <c r="K225" s="123">
        <f t="shared" si="115"/>
        <v>0</v>
      </c>
      <c r="L225" s="123">
        <f t="shared" si="115"/>
        <v>1653</v>
      </c>
    </row>
    <row r="226" spans="1:12" x14ac:dyDescent="0.2">
      <c r="A226" s="52" t="s">
        <v>214</v>
      </c>
      <c r="B226" s="100">
        <v>650</v>
      </c>
      <c r="C226" s="101">
        <v>5</v>
      </c>
      <c r="D226" s="101">
        <v>3</v>
      </c>
      <c r="E226" s="102" t="s">
        <v>170</v>
      </c>
      <c r="F226" s="103"/>
      <c r="G226" s="123">
        <f>G227+G232+G237</f>
        <v>261.39999999999998</v>
      </c>
      <c r="H226" s="123">
        <f t="shared" ref="H226:I226" si="116">H227+H232+H237</f>
        <v>0</v>
      </c>
      <c r="I226" s="123">
        <f t="shared" si="116"/>
        <v>140.4</v>
      </c>
      <c r="J226" s="123">
        <f>J227+J232+J237</f>
        <v>1653</v>
      </c>
      <c r="K226" s="123">
        <f t="shared" ref="K226:L226" si="117">K227+K232+K237</f>
        <v>0</v>
      </c>
      <c r="L226" s="123">
        <f t="shared" si="117"/>
        <v>1653</v>
      </c>
    </row>
    <row r="227" spans="1:12" ht="22.5" x14ac:dyDescent="0.2">
      <c r="A227" s="52" t="s">
        <v>245</v>
      </c>
      <c r="B227" s="45">
        <v>650</v>
      </c>
      <c r="C227" s="46">
        <v>5</v>
      </c>
      <c r="D227" s="46">
        <v>3</v>
      </c>
      <c r="E227" s="47" t="s">
        <v>171</v>
      </c>
      <c r="F227" s="48"/>
      <c r="G227" s="49">
        <f>G228</f>
        <v>40</v>
      </c>
      <c r="H227" s="49">
        <f t="shared" ref="H227:I228" si="118">H228</f>
        <v>0</v>
      </c>
      <c r="I227" s="49">
        <f t="shared" si="118"/>
        <v>40</v>
      </c>
      <c r="J227" s="49">
        <f>J228</f>
        <v>775</v>
      </c>
      <c r="K227" s="49">
        <f t="shared" ref="K227:L228" si="119">K228</f>
        <v>0</v>
      </c>
      <c r="L227" s="49">
        <f t="shared" si="119"/>
        <v>775</v>
      </c>
    </row>
    <row r="228" spans="1:12" x14ac:dyDescent="0.2">
      <c r="A228" s="52" t="s">
        <v>155</v>
      </c>
      <c r="B228" s="45">
        <v>650</v>
      </c>
      <c r="C228" s="46">
        <v>5</v>
      </c>
      <c r="D228" s="46">
        <v>3</v>
      </c>
      <c r="E228" s="47" t="s">
        <v>172</v>
      </c>
      <c r="F228" s="48"/>
      <c r="G228" s="49">
        <f>G229</f>
        <v>40</v>
      </c>
      <c r="H228" s="49">
        <f t="shared" si="118"/>
        <v>0</v>
      </c>
      <c r="I228" s="49">
        <f t="shared" si="118"/>
        <v>40</v>
      </c>
      <c r="J228" s="49">
        <f>J229</f>
        <v>775</v>
      </c>
      <c r="K228" s="49">
        <f t="shared" si="119"/>
        <v>0</v>
      </c>
      <c r="L228" s="49">
        <f t="shared" si="119"/>
        <v>775</v>
      </c>
    </row>
    <row r="229" spans="1:12" ht="22.5" x14ac:dyDescent="0.2">
      <c r="A229" s="44" t="s">
        <v>71</v>
      </c>
      <c r="B229" s="45">
        <v>650</v>
      </c>
      <c r="C229" s="46">
        <v>5</v>
      </c>
      <c r="D229" s="46">
        <v>3</v>
      </c>
      <c r="E229" s="47" t="s">
        <v>172</v>
      </c>
      <c r="F229" s="48">
        <v>200</v>
      </c>
      <c r="G229" s="49">
        <f t="shared" ref="G229:L230" si="120">G230</f>
        <v>40</v>
      </c>
      <c r="H229" s="49">
        <f t="shared" si="120"/>
        <v>0</v>
      </c>
      <c r="I229" s="49">
        <f t="shared" si="120"/>
        <v>40</v>
      </c>
      <c r="J229" s="49">
        <f t="shared" si="120"/>
        <v>775</v>
      </c>
      <c r="K229" s="49">
        <f t="shared" si="120"/>
        <v>0</v>
      </c>
      <c r="L229" s="49">
        <f t="shared" si="120"/>
        <v>775</v>
      </c>
    </row>
    <row r="230" spans="1:12" ht="22.5" x14ac:dyDescent="0.2">
      <c r="A230" s="44" t="s">
        <v>44</v>
      </c>
      <c r="B230" s="45">
        <v>650</v>
      </c>
      <c r="C230" s="46">
        <v>5</v>
      </c>
      <c r="D230" s="46">
        <v>3</v>
      </c>
      <c r="E230" s="47" t="s">
        <v>172</v>
      </c>
      <c r="F230" s="48">
        <v>240</v>
      </c>
      <c r="G230" s="49">
        <f t="shared" si="120"/>
        <v>40</v>
      </c>
      <c r="H230" s="49">
        <f t="shared" si="120"/>
        <v>0</v>
      </c>
      <c r="I230" s="49">
        <f t="shared" si="120"/>
        <v>40</v>
      </c>
      <c r="J230" s="49">
        <f t="shared" si="120"/>
        <v>775</v>
      </c>
      <c r="K230" s="49">
        <f t="shared" si="120"/>
        <v>0</v>
      </c>
      <c r="L230" s="49">
        <f t="shared" si="120"/>
        <v>775</v>
      </c>
    </row>
    <row r="231" spans="1:12" ht="22.5" x14ac:dyDescent="0.2">
      <c r="A231" s="44" t="s">
        <v>36</v>
      </c>
      <c r="B231" s="45">
        <v>650</v>
      </c>
      <c r="C231" s="46">
        <v>5</v>
      </c>
      <c r="D231" s="46">
        <v>3</v>
      </c>
      <c r="E231" s="47" t="s">
        <v>172</v>
      </c>
      <c r="F231" s="48">
        <v>244</v>
      </c>
      <c r="G231" s="86">
        <v>40</v>
      </c>
      <c r="H231" s="86">
        <v>0</v>
      </c>
      <c r="I231" s="86">
        <f>G231+H231</f>
        <v>40</v>
      </c>
      <c r="J231" s="86">
        <v>775</v>
      </c>
      <c r="K231" s="86">
        <v>0</v>
      </c>
      <c r="L231" s="86">
        <f>J231+K231</f>
        <v>775</v>
      </c>
    </row>
    <row r="232" spans="1:12" ht="33.75" x14ac:dyDescent="0.2">
      <c r="A232" s="44" t="s">
        <v>246</v>
      </c>
      <c r="B232" s="45">
        <v>650</v>
      </c>
      <c r="C232" s="46">
        <v>5</v>
      </c>
      <c r="D232" s="46">
        <v>3</v>
      </c>
      <c r="E232" s="47" t="s">
        <v>173</v>
      </c>
      <c r="F232" s="48"/>
      <c r="G232" s="49">
        <f t="shared" ref="G232:L235" si="121">G233</f>
        <v>121</v>
      </c>
      <c r="H232" s="49">
        <f t="shared" si="121"/>
        <v>0</v>
      </c>
      <c r="I232" s="49">
        <f t="shared" si="121"/>
        <v>0</v>
      </c>
      <c r="J232" s="49">
        <f t="shared" si="121"/>
        <v>508</v>
      </c>
      <c r="K232" s="49">
        <f t="shared" si="121"/>
        <v>0</v>
      </c>
      <c r="L232" s="49">
        <f t="shared" si="121"/>
        <v>508</v>
      </c>
    </row>
    <row r="233" spans="1:12" x14ac:dyDescent="0.2">
      <c r="A233" s="52" t="s">
        <v>155</v>
      </c>
      <c r="B233" s="45">
        <v>650</v>
      </c>
      <c r="C233" s="46">
        <v>5</v>
      </c>
      <c r="D233" s="46">
        <v>3</v>
      </c>
      <c r="E233" s="47" t="s">
        <v>174</v>
      </c>
      <c r="F233" s="48"/>
      <c r="G233" s="49">
        <f t="shared" si="121"/>
        <v>121</v>
      </c>
      <c r="H233" s="49">
        <f t="shared" si="121"/>
        <v>0</v>
      </c>
      <c r="I233" s="49">
        <f t="shared" si="121"/>
        <v>0</v>
      </c>
      <c r="J233" s="49">
        <f t="shared" si="121"/>
        <v>508</v>
      </c>
      <c r="K233" s="49">
        <f t="shared" si="121"/>
        <v>0</v>
      </c>
      <c r="L233" s="49">
        <f t="shared" si="121"/>
        <v>508</v>
      </c>
    </row>
    <row r="234" spans="1:12" ht="22.5" x14ac:dyDescent="0.2">
      <c r="A234" s="44" t="s">
        <v>71</v>
      </c>
      <c r="B234" s="45">
        <v>650</v>
      </c>
      <c r="C234" s="46">
        <v>5</v>
      </c>
      <c r="D234" s="46">
        <v>3</v>
      </c>
      <c r="E234" s="47" t="s">
        <v>174</v>
      </c>
      <c r="F234" s="48" t="s">
        <v>43</v>
      </c>
      <c r="G234" s="49">
        <f t="shared" si="121"/>
        <v>121</v>
      </c>
      <c r="H234" s="49">
        <f t="shared" si="121"/>
        <v>0</v>
      </c>
      <c r="I234" s="49">
        <f t="shared" si="121"/>
        <v>0</v>
      </c>
      <c r="J234" s="49">
        <f t="shared" si="121"/>
        <v>508</v>
      </c>
      <c r="K234" s="49">
        <f t="shared" si="121"/>
        <v>0</v>
      </c>
      <c r="L234" s="49">
        <f t="shared" si="121"/>
        <v>508</v>
      </c>
    </row>
    <row r="235" spans="1:12" ht="22.5" x14ac:dyDescent="0.2">
      <c r="A235" s="44" t="s">
        <v>44</v>
      </c>
      <c r="B235" s="45">
        <v>650</v>
      </c>
      <c r="C235" s="46">
        <v>5</v>
      </c>
      <c r="D235" s="46">
        <v>3</v>
      </c>
      <c r="E235" s="47" t="s">
        <v>174</v>
      </c>
      <c r="F235" s="48" t="s">
        <v>45</v>
      </c>
      <c r="G235" s="49">
        <f t="shared" si="121"/>
        <v>121</v>
      </c>
      <c r="H235" s="49">
        <f t="shared" si="121"/>
        <v>0</v>
      </c>
      <c r="I235" s="49">
        <f t="shared" si="121"/>
        <v>0</v>
      </c>
      <c r="J235" s="49">
        <f t="shared" si="121"/>
        <v>508</v>
      </c>
      <c r="K235" s="49">
        <f t="shared" si="121"/>
        <v>0</v>
      </c>
      <c r="L235" s="49">
        <f t="shared" si="121"/>
        <v>508</v>
      </c>
    </row>
    <row r="236" spans="1:12" x14ac:dyDescent="0.2">
      <c r="A236" s="44" t="s">
        <v>160</v>
      </c>
      <c r="B236" s="45">
        <v>650</v>
      </c>
      <c r="C236" s="46">
        <v>5</v>
      </c>
      <c r="D236" s="46">
        <v>3</v>
      </c>
      <c r="E236" s="47" t="s">
        <v>174</v>
      </c>
      <c r="F236" s="48">
        <v>247</v>
      </c>
      <c r="G236" s="86">
        <f>300-179</f>
        <v>121</v>
      </c>
      <c r="H236" s="86">
        <v>0</v>
      </c>
      <c r="I236" s="86">
        <f>H236</f>
        <v>0</v>
      </c>
      <c r="J236" s="86">
        <f>800-292</f>
        <v>508</v>
      </c>
      <c r="K236" s="86">
        <v>0</v>
      </c>
      <c r="L236" s="86">
        <f>J236+K236</f>
        <v>508</v>
      </c>
    </row>
    <row r="237" spans="1:12" ht="33.75" x14ac:dyDescent="0.2">
      <c r="A237" s="44" t="s">
        <v>247</v>
      </c>
      <c r="B237" s="45">
        <v>650</v>
      </c>
      <c r="C237" s="46">
        <v>5</v>
      </c>
      <c r="D237" s="46">
        <v>3</v>
      </c>
      <c r="E237" s="47" t="s">
        <v>233</v>
      </c>
      <c r="F237" s="48"/>
      <c r="G237" s="49">
        <f t="shared" ref="G237:L240" si="122">G238</f>
        <v>100.4</v>
      </c>
      <c r="H237" s="49">
        <f t="shared" si="122"/>
        <v>0</v>
      </c>
      <c r="I237" s="49">
        <f t="shared" si="122"/>
        <v>100.4</v>
      </c>
      <c r="J237" s="49">
        <f t="shared" si="122"/>
        <v>370</v>
      </c>
      <c r="K237" s="49">
        <f t="shared" si="122"/>
        <v>0</v>
      </c>
      <c r="L237" s="49">
        <f t="shared" si="122"/>
        <v>370</v>
      </c>
    </row>
    <row r="238" spans="1:12" x14ac:dyDescent="0.2">
      <c r="A238" s="52" t="s">
        <v>155</v>
      </c>
      <c r="B238" s="45">
        <v>650</v>
      </c>
      <c r="C238" s="46">
        <v>5</v>
      </c>
      <c r="D238" s="46">
        <v>3</v>
      </c>
      <c r="E238" s="47" t="s">
        <v>234</v>
      </c>
      <c r="F238" s="48"/>
      <c r="G238" s="49">
        <f t="shared" si="122"/>
        <v>100.4</v>
      </c>
      <c r="H238" s="49">
        <f t="shared" si="122"/>
        <v>0</v>
      </c>
      <c r="I238" s="49">
        <f t="shared" si="122"/>
        <v>100.4</v>
      </c>
      <c r="J238" s="49">
        <f t="shared" si="122"/>
        <v>370</v>
      </c>
      <c r="K238" s="49">
        <f t="shared" si="122"/>
        <v>0</v>
      </c>
      <c r="L238" s="49">
        <f t="shared" si="122"/>
        <v>370</v>
      </c>
    </row>
    <row r="239" spans="1:12" ht="22.5" x14ac:dyDescent="0.2">
      <c r="A239" s="44" t="s">
        <v>71</v>
      </c>
      <c r="B239" s="45">
        <v>650</v>
      </c>
      <c r="C239" s="46">
        <v>5</v>
      </c>
      <c r="D239" s="46">
        <v>3</v>
      </c>
      <c r="E239" s="47" t="s">
        <v>234</v>
      </c>
      <c r="F239" s="48" t="s">
        <v>43</v>
      </c>
      <c r="G239" s="49">
        <f t="shared" si="122"/>
        <v>100.4</v>
      </c>
      <c r="H239" s="49">
        <f t="shared" si="122"/>
        <v>0</v>
      </c>
      <c r="I239" s="49">
        <f t="shared" si="122"/>
        <v>100.4</v>
      </c>
      <c r="J239" s="49">
        <f t="shared" si="122"/>
        <v>370</v>
      </c>
      <c r="K239" s="49">
        <f t="shared" si="122"/>
        <v>0</v>
      </c>
      <c r="L239" s="49">
        <f t="shared" si="122"/>
        <v>370</v>
      </c>
    </row>
    <row r="240" spans="1:12" ht="22.5" x14ac:dyDescent="0.2">
      <c r="A240" s="44" t="s">
        <v>44</v>
      </c>
      <c r="B240" s="45">
        <v>650</v>
      </c>
      <c r="C240" s="46">
        <v>5</v>
      </c>
      <c r="D240" s="46">
        <v>3</v>
      </c>
      <c r="E240" s="47" t="s">
        <v>234</v>
      </c>
      <c r="F240" s="48" t="s">
        <v>45</v>
      </c>
      <c r="G240" s="49">
        <f t="shared" si="122"/>
        <v>100.4</v>
      </c>
      <c r="H240" s="49">
        <f t="shared" si="122"/>
        <v>0</v>
      </c>
      <c r="I240" s="49">
        <f t="shared" si="122"/>
        <v>100.4</v>
      </c>
      <c r="J240" s="49">
        <f t="shared" si="122"/>
        <v>370</v>
      </c>
      <c r="K240" s="49">
        <f t="shared" si="122"/>
        <v>0</v>
      </c>
      <c r="L240" s="49">
        <f t="shared" si="122"/>
        <v>370</v>
      </c>
    </row>
    <row r="241" spans="1:12" ht="22.5" x14ac:dyDescent="0.2">
      <c r="A241" s="44" t="s">
        <v>36</v>
      </c>
      <c r="B241" s="45">
        <v>650</v>
      </c>
      <c r="C241" s="46">
        <v>5</v>
      </c>
      <c r="D241" s="46">
        <v>3</v>
      </c>
      <c r="E241" s="47" t="s">
        <v>234</v>
      </c>
      <c r="F241" s="48">
        <v>244</v>
      </c>
      <c r="G241" s="86">
        <v>100.4</v>
      </c>
      <c r="H241" s="86">
        <v>0</v>
      </c>
      <c r="I241" s="86">
        <f>G241+H241</f>
        <v>100.4</v>
      </c>
      <c r="J241" s="86">
        <v>370</v>
      </c>
      <c r="K241" s="86">
        <v>0</v>
      </c>
      <c r="L241" s="86">
        <f>J241+K241</f>
        <v>370</v>
      </c>
    </row>
    <row r="242" spans="1:12" x14ac:dyDescent="0.2">
      <c r="A242" s="134" t="s">
        <v>125</v>
      </c>
      <c r="B242" s="126">
        <v>650</v>
      </c>
      <c r="C242" s="127">
        <v>6</v>
      </c>
      <c r="D242" s="127"/>
      <c r="E242" s="128"/>
      <c r="F242" s="129"/>
      <c r="G242" s="130">
        <f t="shared" ref="G242:L249" si="123">G243</f>
        <v>10</v>
      </c>
      <c r="H242" s="130">
        <f t="shared" si="123"/>
        <v>0</v>
      </c>
      <c r="I242" s="130">
        <f t="shared" si="123"/>
        <v>10</v>
      </c>
      <c r="J242" s="130">
        <f t="shared" si="123"/>
        <v>10</v>
      </c>
      <c r="K242" s="130">
        <f t="shared" si="123"/>
        <v>0</v>
      </c>
      <c r="L242" s="130">
        <f t="shared" si="123"/>
        <v>10</v>
      </c>
    </row>
    <row r="243" spans="1:12" x14ac:dyDescent="0.2">
      <c r="A243" s="73" t="s">
        <v>126</v>
      </c>
      <c r="B243" s="113">
        <v>650</v>
      </c>
      <c r="C243" s="114">
        <v>6</v>
      </c>
      <c r="D243" s="114">
        <v>5</v>
      </c>
      <c r="E243" s="71"/>
      <c r="F243" s="72"/>
      <c r="G243" s="62">
        <f t="shared" si="123"/>
        <v>10</v>
      </c>
      <c r="H243" s="62">
        <f t="shared" si="123"/>
        <v>0</v>
      </c>
      <c r="I243" s="62">
        <f t="shared" si="123"/>
        <v>10</v>
      </c>
      <c r="J243" s="62">
        <f t="shared" si="123"/>
        <v>10</v>
      </c>
      <c r="K243" s="62">
        <f t="shared" si="123"/>
        <v>0</v>
      </c>
      <c r="L243" s="62">
        <f t="shared" si="123"/>
        <v>10</v>
      </c>
    </row>
    <row r="244" spans="1:12" ht="22.5" x14ac:dyDescent="0.2">
      <c r="A244" s="122" t="s">
        <v>278</v>
      </c>
      <c r="B244" s="100">
        <v>650</v>
      </c>
      <c r="C244" s="101">
        <v>6</v>
      </c>
      <c r="D244" s="101">
        <v>5</v>
      </c>
      <c r="E244" s="102" t="s">
        <v>124</v>
      </c>
      <c r="F244" s="103"/>
      <c r="G244" s="123">
        <f>G245</f>
        <v>10</v>
      </c>
      <c r="H244" s="123">
        <f t="shared" si="123"/>
        <v>0</v>
      </c>
      <c r="I244" s="123">
        <f t="shared" si="123"/>
        <v>10</v>
      </c>
      <c r="J244" s="123">
        <f>J245</f>
        <v>10</v>
      </c>
      <c r="K244" s="123">
        <f t="shared" si="123"/>
        <v>0</v>
      </c>
      <c r="L244" s="123">
        <f t="shared" si="123"/>
        <v>10</v>
      </c>
    </row>
    <row r="245" spans="1:12" x14ac:dyDescent="0.2">
      <c r="A245" s="52" t="s">
        <v>214</v>
      </c>
      <c r="B245" s="100">
        <v>650</v>
      </c>
      <c r="C245" s="101">
        <v>6</v>
      </c>
      <c r="D245" s="101">
        <v>5</v>
      </c>
      <c r="E245" s="102" t="s">
        <v>235</v>
      </c>
      <c r="F245" s="103"/>
      <c r="G245" s="123">
        <f>G246</f>
        <v>10</v>
      </c>
      <c r="H245" s="123">
        <f t="shared" si="123"/>
        <v>0</v>
      </c>
      <c r="I245" s="123">
        <f t="shared" si="123"/>
        <v>10</v>
      </c>
      <c r="J245" s="123">
        <f>J246</f>
        <v>10</v>
      </c>
      <c r="K245" s="123">
        <f t="shared" si="123"/>
        <v>0</v>
      </c>
      <c r="L245" s="123">
        <f t="shared" si="123"/>
        <v>10</v>
      </c>
    </row>
    <row r="246" spans="1:12" ht="33.75" x14ac:dyDescent="0.2">
      <c r="A246" s="51" t="s">
        <v>244</v>
      </c>
      <c r="B246" s="45" t="s">
        <v>135</v>
      </c>
      <c r="C246" s="46">
        <v>6</v>
      </c>
      <c r="D246" s="46">
        <v>5</v>
      </c>
      <c r="E246" s="47" t="s">
        <v>236</v>
      </c>
      <c r="F246" s="48"/>
      <c r="G246" s="49">
        <f t="shared" si="123"/>
        <v>10</v>
      </c>
      <c r="H246" s="49">
        <f t="shared" si="123"/>
        <v>0</v>
      </c>
      <c r="I246" s="49">
        <f t="shared" si="123"/>
        <v>10</v>
      </c>
      <c r="J246" s="49">
        <f t="shared" si="123"/>
        <v>10</v>
      </c>
      <c r="K246" s="49">
        <f t="shared" si="123"/>
        <v>0</v>
      </c>
      <c r="L246" s="49">
        <f t="shared" si="123"/>
        <v>10</v>
      </c>
    </row>
    <row r="247" spans="1:12" x14ac:dyDescent="0.2">
      <c r="A247" s="52" t="s">
        <v>155</v>
      </c>
      <c r="B247" s="45">
        <v>650</v>
      </c>
      <c r="C247" s="46">
        <v>6</v>
      </c>
      <c r="D247" s="46">
        <v>5</v>
      </c>
      <c r="E247" s="47" t="s">
        <v>237</v>
      </c>
      <c r="F247" s="48"/>
      <c r="G247" s="49">
        <f t="shared" si="123"/>
        <v>10</v>
      </c>
      <c r="H247" s="49">
        <f t="shared" si="123"/>
        <v>0</v>
      </c>
      <c r="I247" s="49">
        <f t="shared" si="123"/>
        <v>10</v>
      </c>
      <c r="J247" s="49">
        <f t="shared" si="123"/>
        <v>10</v>
      </c>
      <c r="K247" s="49">
        <f t="shared" si="123"/>
        <v>0</v>
      </c>
      <c r="L247" s="49">
        <f t="shared" si="123"/>
        <v>10</v>
      </c>
    </row>
    <row r="248" spans="1:12" ht="22.5" x14ac:dyDescent="0.2">
      <c r="A248" s="44" t="s">
        <v>71</v>
      </c>
      <c r="B248" s="45">
        <v>650</v>
      </c>
      <c r="C248" s="46">
        <v>6</v>
      </c>
      <c r="D248" s="46">
        <v>5</v>
      </c>
      <c r="E248" s="47" t="s">
        <v>237</v>
      </c>
      <c r="F248" s="48">
        <v>200</v>
      </c>
      <c r="G248" s="49">
        <f t="shared" si="123"/>
        <v>10</v>
      </c>
      <c r="H248" s="49">
        <f t="shared" si="123"/>
        <v>0</v>
      </c>
      <c r="I248" s="49">
        <f t="shared" si="123"/>
        <v>10</v>
      </c>
      <c r="J248" s="49">
        <f t="shared" si="123"/>
        <v>10</v>
      </c>
      <c r="K248" s="49">
        <f t="shared" si="123"/>
        <v>0</v>
      </c>
      <c r="L248" s="49">
        <f t="shared" si="123"/>
        <v>10</v>
      </c>
    </row>
    <row r="249" spans="1:12" ht="22.5" x14ac:dyDescent="0.2">
      <c r="A249" s="44" t="s">
        <v>44</v>
      </c>
      <c r="B249" s="45">
        <v>650</v>
      </c>
      <c r="C249" s="46">
        <v>6</v>
      </c>
      <c r="D249" s="46">
        <v>5</v>
      </c>
      <c r="E249" s="47" t="s">
        <v>237</v>
      </c>
      <c r="F249" s="48">
        <v>240</v>
      </c>
      <c r="G249" s="49">
        <f t="shared" si="123"/>
        <v>10</v>
      </c>
      <c r="H249" s="49">
        <f t="shared" si="123"/>
        <v>0</v>
      </c>
      <c r="I249" s="49">
        <f t="shared" si="123"/>
        <v>10</v>
      </c>
      <c r="J249" s="49">
        <f t="shared" si="123"/>
        <v>10</v>
      </c>
      <c r="K249" s="49">
        <f t="shared" si="123"/>
        <v>0</v>
      </c>
      <c r="L249" s="49">
        <f t="shared" si="123"/>
        <v>10</v>
      </c>
    </row>
    <row r="250" spans="1:12" ht="22.5" x14ac:dyDescent="0.2">
      <c r="A250" s="44" t="s">
        <v>36</v>
      </c>
      <c r="B250" s="45">
        <v>650</v>
      </c>
      <c r="C250" s="46">
        <v>6</v>
      </c>
      <c r="D250" s="46">
        <v>5</v>
      </c>
      <c r="E250" s="47" t="s">
        <v>237</v>
      </c>
      <c r="F250" s="48">
        <v>244</v>
      </c>
      <c r="G250" s="86">
        <v>10</v>
      </c>
      <c r="H250" s="86">
        <v>0</v>
      </c>
      <c r="I250" s="86">
        <f>G250+H250</f>
        <v>10</v>
      </c>
      <c r="J250" s="86">
        <v>10</v>
      </c>
      <c r="K250" s="86">
        <v>0</v>
      </c>
      <c r="L250" s="86">
        <f>J250+K250</f>
        <v>10</v>
      </c>
    </row>
    <row r="251" spans="1:12" x14ac:dyDescent="0.2">
      <c r="A251" s="125" t="s">
        <v>32</v>
      </c>
      <c r="B251" s="126">
        <v>650</v>
      </c>
      <c r="C251" s="127">
        <v>8</v>
      </c>
      <c r="D251" s="127">
        <v>0</v>
      </c>
      <c r="E251" s="128" t="s">
        <v>42</v>
      </c>
      <c r="F251" s="129"/>
      <c r="G251" s="130">
        <f>G252</f>
        <v>1311</v>
      </c>
      <c r="H251" s="130">
        <f t="shared" ref="H251:I252" si="124">H252</f>
        <v>0</v>
      </c>
      <c r="I251" s="130">
        <f t="shared" si="124"/>
        <v>1311</v>
      </c>
      <c r="J251" s="130">
        <f>J252</f>
        <v>1334</v>
      </c>
      <c r="K251" s="130">
        <f t="shared" ref="K251:L252" si="125">K252</f>
        <v>0</v>
      </c>
      <c r="L251" s="130">
        <f t="shared" si="125"/>
        <v>1334</v>
      </c>
    </row>
    <row r="252" spans="1:12" x14ac:dyDescent="0.2">
      <c r="A252" s="70" t="s">
        <v>18</v>
      </c>
      <c r="B252" s="113">
        <v>650</v>
      </c>
      <c r="C252" s="114">
        <v>8</v>
      </c>
      <c r="D252" s="114">
        <v>1</v>
      </c>
      <c r="E252" s="71" t="s">
        <v>42</v>
      </c>
      <c r="F252" s="72"/>
      <c r="G252" s="62">
        <f>G253</f>
        <v>1311</v>
      </c>
      <c r="H252" s="62">
        <f t="shared" si="124"/>
        <v>0</v>
      </c>
      <c r="I252" s="62">
        <f t="shared" si="124"/>
        <v>1311</v>
      </c>
      <c r="J252" s="62">
        <f>J253</f>
        <v>1334</v>
      </c>
      <c r="K252" s="62">
        <f t="shared" si="125"/>
        <v>0</v>
      </c>
      <c r="L252" s="62">
        <f t="shared" si="125"/>
        <v>1334</v>
      </c>
    </row>
    <row r="253" spans="1:12" ht="33.75" x14ac:dyDescent="0.2">
      <c r="A253" s="138" t="s">
        <v>279</v>
      </c>
      <c r="B253" s="100">
        <v>650</v>
      </c>
      <c r="C253" s="101">
        <v>8</v>
      </c>
      <c r="D253" s="101">
        <v>1</v>
      </c>
      <c r="E253" s="102" t="s">
        <v>118</v>
      </c>
      <c r="F253" s="103"/>
      <c r="G253" s="123">
        <f>G254+G264</f>
        <v>1311</v>
      </c>
      <c r="H253" s="123">
        <f t="shared" ref="H253:I253" si="126">H254+H264</f>
        <v>0</v>
      </c>
      <c r="I253" s="123">
        <f t="shared" si="126"/>
        <v>1311</v>
      </c>
      <c r="J253" s="123">
        <f>J254+J264</f>
        <v>1334</v>
      </c>
      <c r="K253" s="123">
        <f t="shared" ref="K253:L253" si="127">K254+K264</f>
        <v>0</v>
      </c>
      <c r="L253" s="123">
        <f t="shared" si="127"/>
        <v>1334</v>
      </c>
    </row>
    <row r="254" spans="1:12" ht="33.75" x14ac:dyDescent="0.2">
      <c r="A254" s="143" t="s">
        <v>175</v>
      </c>
      <c r="B254" s="106">
        <v>650</v>
      </c>
      <c r="C254" s="107">
        <v>8</v>
      </c>
      <c r="D254" s="107">
        <v>1</v>
      </c>
      <c r="E254" s="108" t="s">
        <v>119</v>
      </c>
      <c r="F254" s="109" t="s">
        <v>42</v>
      </c>
      <c r="G254" s="144">
        <f>G255</f>
        <v>30</v>
      </c>
      <c r="H254" s="144">
        <f t="shared" ref="H254:I254" si="128">H255</f>
        <v>-30</v>
      </c>
      <c r="I254" s="144">
        <f t="shared" si="128"/>
        <v>0</v>
      </c>
      <c r="J254" s="144">
        <f>J255</f>
        <v>30</v>
      </c>
      <c r="K254" s="144">
        <f t="shared" ref="K254:L254" si="129">K255</f>
        <v>-30</v>
      </c>
      <c r="L254" s="144">
        <f t="shared" si="129"/>
        <v>0</v>
      </c>
    </row>
    <row r="255" spans="1:12" ht="22.5" x14ac:dyDescent="0.2">
      <c r="A255" s="52" t="s">
        <v>176</v>
      </c>
      <c r="B255" s="45">
        <v>650</v>
      </c>
      <c r="C255" s="46">
        <v>8</v>
      </c>
      <c r="D255" s="46">
        <v>1</v>
      </c>
      <c r="E255" s="47" t="s">
        <v>120</v>
      </c>
      <c r="F255" s="48"/>
      <c r="G255" s="49">
        <f>G256+G260</f>
        <v>30</v>
      </c>
      <c r="H255" s="49">
        <f t="shared" ref="H255:I255" si="130">H256+H260</f>
        <v>-30</v>
      </c>
      <c r="I255" s="49">
        <f t="shared" si="130"/>
        <v>0</v>
      </c>
      <c r="J255" s="49">
        <f>J256+J260</f>
        <v>30</v>
      </c>
      <c r="K255" s="49">
        <f t="shared" ref="K255:L255" si="131">K256+K260</f>
        <v>-30</v>
      </c>
      <c r="L255" s="49">
        <f t="shared" si="131"/>
        <v>0</v>
      </c>
    </row>
    <row r="256" spans="1:12" ht="22.5" x14ac:dyDescent="0.2">
      <c r="A256" s="44" t="s">
        <v>127</v>
      </c>
      <c r="B256" s="45">
        <v>650</v>
      </c>
      <c r="C256" s="46">
        <v>8</v>
      </c>
      <c r="D256" s="46">
        <v>1</v>
      </c>
      <c r="E256" s="59" t="s">
        <v>128</v>
      </c>
      <c r="F256" s="48"/>
      <c r="G256" s="53">
        <f t="shared" ref="G256:L258" si="132">G257</f>
        <v>28.5</v>
      </c>
      <c r="H256" s="53">
        <f t="shared" si="132"/>
        <v>-28.5</v>
      </c>
      <c r="I256" s="53">
        <f t="shared" si="132"/>
        <v>0</v>
      </c>
      <c r="J256" s="53">
        <f t="shared" si="132"/>
        <v>28.5</v>
      </c>
      <c r="K256" s="53">
        <f t="shared" si="132"/>
        <v>-28.5</v>
      </c>
      <c r="L256" s="53">
        <f t="shared" si="132"/>
        <v>0</v>
      </c>
    </row>
    <row r="257" spans="1:12" ht="22.5" x14ac:dyDescent="0.2">
      <c r="A257" s="44" t="s">
        <v>71</v>
      </c>
      <c r="B257" s="45">
        <v>650</v>
      </c>
      <c r="C257" s="46">
        <v>8</v>
      </c>
      <c r="D257" s="46">
        <v>1</v>
      </c>
      <c r="E257" s="59" t="s">
        <v>128</v>
      </c>
      <c r="F257" s="48">
        <v>200</v>
      </c>
      <c r="G257" s="53">
        <f t="shared" si="132"/>
        <v>28.5</v>
      </c>
      <c r="H257" s="53">
        <f t="shared" si="132"/>
        <v>-28.5</v>
      </c>
      <c r="I257" s="53">
        <f t="shared" si="132"/>
        <v>0</v>
      </c>
      <c r="J257" s="53">
        <f t="shared" si="132"/>
        <v>28.5</v>
      </c>
      <c r="K257" s="53">
        <f t="shared" si="132"/>
        <v>-28.5</v>
      </c>
      <c r="L257" s="53">
        <f t="shared" si="132"/>
        <v>0</v>
      </c>
    </row>
    <row r="258" spans="1:12" ht="22.5" x14ac:dyDescent="0.2">
      <c r="A258" s="44" t="s">
        <v>44</v>
      </c>
      <c r="B258" s="45">
        <v>650</v>
      </c>
      <c r="C258" s="46">
        <v>8</v>
      </c>
      <c r="D258" s="46">
        <v>1</v>
      </c>
      <c r="E258" s="59" t="s">
        <v>128</v>
      </c>
      <c r="F258" s="48">
        <v>240</v>
      </c>
      <c r="G258" s="53">
        <f t="shared" si="132"/>
        <v>28.5</v>
      </c>
      <c r="H258" s="53">
        <f t="shared" si="132"/>
        <v>-28.5</v>
      </c>
      <c r="I258" s="53">
        <f t="shared" si="132"/>
        <v>0</v>
      </c>
      <c r="J258" s="53">
        <f t="shared" si="132"/>
        <v>28.5</v>
      </c>
      <c r="K258" s="53">
        <f t="shared" si="132"/>
        <v>-28.5</v>
      </c>
      <c r="L258" s="53">
        <f t="shared" si="132"/>
        <v>0</v>
      </c>
    </row>
    <row r="259" spans="1:12" ht="22.5" x14ac:dyDescent="0.2">
      <c r="A259" s="44" t="s">
        <v>36</v>
      </c>
      <c r="B259" s="45">
        <v>650</v>
      </c>
      <c r="C259" s="46">
        <v>8</v>
      </c>
      <c r="D259" s="46">
        <v>1</v>
      </c>
      <c r="E259" s="59" t="s">
        <v>128</v>
      </c>
      <c r="F259" s="48">
        <v>244</v>
      </c>
      <c r="G259" s="87">
        <v>28.5</v>
      </c>
      <c r="H259" s="87">
        <v>-28.5</v>
      </c>
      <c r="I259" s="87">
        <f>G259+H259</f>
        <v>0</v>
      </c>
      <c r="J259" s="87">
        <v>28.5</v>
      </c>
      <c r="K259" s="87">
        <v>-28.5</v>
      </c>
      <c r="L259" s="87">
        <f>J259+K259</f>
        <v>0</v>
      </c>
    </row>
    <row r="260" spans="1:12" ht="22.5" x14ac:dyDescent="0.2">
      <c r="A260" s="44" t="s">
        <v>292</v>
      </c>
      <c r="B260" s="45">
        <v>650</v>
      </c>
      <c r="C260" s="46">
        <v>8</v>
      </c>
      <c r="D260" s="46">
        <v>1</v>
      </c>
      <c r="E260" s="59" t="s">
        <v>129</v>
      </c>
      <c r="F260" s="48"/>
      <c r="G260" s="49">
        <f t="shared" ref="G260:L262" si="133">G261</f>
        <v>1.5</v>
      </c>
      <c r="H260" s="49">
        <f t="shared" si="133"/>
        <v>-1.5</v>
      </c>
      <c r="I260" s="49">
        <f t="shared" si="133"/>
        <v>0</v>
      </c>
      <c r="J260" s="49">
        <f t="shared" si="133"/>
        <v>1.5</v>
      </c>
      <c r="K260" s="49">
        <f t="shared" si="133"/>
        <v>-1.5</v>
      </c>
      <c r="L260" s="49">
        <f t="shared" si="133"/>
        <v>0</v>
      </c>
    </row>
    <row r="261" spans="1:12" ht="22.5" x14ac:dyDescent="0.2">
      <c r="A261" s="44" t="s">
        <v>71</v>
      </c>
      <c r="B261" s="45">
        <v>650</v>
      </c>
      <c r="C261" s="46">
        <v>8</v>
      </c>
      <c r="D261" s="46">
        <v>1</v>
      </c>
      <c r="E261" s="59" t="s">
        <v>129</v>
      </c>
      <c r="F261" s="48">
        <v>200</v>
      </c>
      <c r="G261" s="53">
        <f t="shared" si="133"/>
        <v>1.5</v>
      </c>
      <c r="H261" s="53">
        <f t="shared" si="133"/>
        <v>-1.5</v>
      </c>
      <c r="I261" s="53">
        <f t="shared" si="133"/>
        <v>0</v>
      </c>
      <c r="J261" s="53">
        <f t="shared" si="133"/>
        <v>1.5</v>
      </c>
      <c r="K261" s="53">
        <f t="shared" si="133"/>
        <v>-1.5</v>
      </c>
      <c r="L261" s="53">
        <f t="shared" si="133"/>
        <v>0</v>
      </c>
    </row>
    <row r="262" spans="1:12" ht="22.5" x14ac:dyDescent="0.2">
      <c r="A262" s="44" t="s">
        <v>44</v>
      </c>
      <c r="B262" s="45">
        <v>650</v>
      </c>
      <c r="C262" s="46">
        <v>8</v>
      </c>
      <c r="D262" s="46">
        <v>1</v>
      </c>
      <c r="E262" s="59" t="s">
        <v>129</v>
      </c>
      <c r="F262" s="48">
        <v>240</v>
      </c>
      <c r="G262" s="53">
        <f t="shared" si="133"/>
        <v>1.5</v>
      </c>
      <c r="H262" s="53">
        <f t="shared" si="133"/>
        <v>-1.5</v>
      </c>
      <c r="I262" s="53">
        <f t="shared" si="133"/>
        <v>0</v>
      </c>
      <c r="J262" s="53">
        <f t="shared" si="133"/>
        <v>1.5</v>
      </c>
      <c r="K262" s="53">
        <f t="shared" si="133"/>
        <v>-1.5</v>
      </c>
      <c r="L262" s="53">
        <f t="shared" si="133"/>
        <v>0</v>
      </c>
    </row>
    <row r="263" spans="1:12" ht="22.5" x14ac:dyDescent="0.2">
      <c r="A263" s="44" t="s">
        <v>36</v>
      </c>
      <c r="B263" s="45">
        <v>650</v>
      </c>
      <c r="C263" s="46">
        <v>8</v>
      </c>
      <c r="D263" s="46">
        <v>1</v>
      </c>
      <c r="E263" s="59" t="s">
        <v>129</v>
      </c>
      <c r="F263" s="48">
        <v>244</v>
      </c>
      <c r="G263" s="87">
        <v>1.5</v>
      </c>
      <c r="H263" s="87">
        <v>-1.5</v>
      </c>
      <c r="I263" s="87">
        <f>G263+H263</f>
        <v>0</v>
      </c>
      <c r="J263" s="87">
        <v>1.5</v>
      </c>
      <c r="K263" s="87">
        <v>-1.5</v>
      </c>
      <c r="L263" s="87">
        <f>J263+K263</f>
        <v>0</v>
      </c>
    </row>
    <row r="264" spans="1:12" x14ac:dyDescent="0.2">
      <c r="A264" s="105" t="s">
        <v>168</v>
      </c>
      <c r="B264" s="106">
        <v>650</v>
      </c>
      <c r="C264" s="107">
        <v>8</v>
      </c>
      <c r="D264" s="107">
        <v>1</v>
      </c>
      <c r="E264" s="145">
        <v>7840000000</v>
      </c>
      <c r="F264" s="109"/>
      <c r="G264" s="110">
        <f>G265+G274</f>
        <v>1281</v>
      </c>
      <c r="H264" s="110">
        <f t="shared" ref="H264:I264" si="134">H265+H274</f>
        <v>30</v>
      </c>
      <c r="I264" s="110">
        <f t="shared" si="134"/>
        <v>1311</v>
      </c>
      <c r="J264" s="110">
        <f>J265+J274</f>
        <v>1304</v>
      </c>
      <c r="K264" s="110">
        <f t="shared" ref="K264:L264" si="135">K265+K274</f>
        <v>30</v>
      </c>
      <c r="L264" s="110">
        <f t="shared" si="135"/>
        <v>1334</v>
      </c>
    </row>
    <row r="265" spans="1:12" ht="22.5" x14ac:dyDescent="0.2">
      <c r="A265" s="44" t="s">
        <v>177</v>
      </c>
      <c r="B265" s="45">
        <v>650</v>
      </c>
      <c r="C265" s="46">
        <v>8</v>
      </c>
      <c r="D265" s="46">
        <v>1</v>
      </c>
      <c r="E265" s="59">
        <v>7841100000</v>
      </c>
      <c r="F265" s="48"/>
      <c r="G265" s="87">
        <f>G266+G271</f>
        <v>1281</v>
      </c>
      <c r="H265" s="87">
        <f t="shared" ref="H265:I265" si="136">H266+H271</f>
        <v>0</v>
      </c>
      <c r="I265" s="87">
        <f t="shared" si="136"/>
        <v>1281</v>
      </c>
      <c r="J265" s="87">
        <f>J266+J271</f>
        <v>1304</v>
      </c>
      <c r="K265" s="87">
        <f t="shared" ref="K265:L265" si="137">K266+K271</f>
        <v>0</v>
      </c>
      <c r="L265" s="87">
        <f t="shared" si="137"/>
        <v>1304</v>
      </c>
    </row>
    <row r="266" spans="1:12" ht="45" x14ac:dyDescent="0.2">
      <c r="A266" s="44" t="s">
        <v>46</v>
      </c>
      <c r="B266" s="45">
        <v>650</v>
      </c>
      <c r="C266" s="46">
        <v>8</v>
      </c>
      <c r="D266" s="46">
        <v>1</v>
      </c>
      <c r="E266" s="47" t="s">
        <v>178</v>
      </c>
      <c r="F266" s="48" t="s">
        <v>47</v>
      </c>
      <c r="G266" s="53">
        <f>G267</f>
        <v>1182</v>
      </c>
      <c r="H266" s="53">
        <f t="shared" ref="H266:I266" si="138">H267</f>
        <v>0</v>
      </c>
      <c r="I266" s="53">
        <f t="shared" si="138"/>
        <v>1182</v>
      </c>
      <c r="J266" s="53">
        <f>J267</f>
        <v>1229</v>
      </c>
      <c r="K266" s="53">
        <f t="shared" ref="K266:L266" si="139">K267</f>
        <v>0</v>
      </c>
      <c r="L266" s="53">
        <f t="shared" si="139"/>
        <v>1229</v>
      </c>
    </row>
    <row r="267" spans="1:12" x14ac:dyDescent="0.2">
      <c r="A267" s="44" t="s">
        <v>48</v>
      </c>
      <c r="B267" s="45">
        <v>650</v>
      </c>
      <c r="C267" s="46">
        <v>8</v>
      </c>
      <c r="D267" s="46">
        <v>1</v>
      </c>
      <c r="E267" s="47" t="s">
        <v>178</v>
      </c>
      <c r="F267" s="48" t="s">
        <v>49</v>
      </c>
      <c r="G267" s="53">
        <f>G268+G270+G269</f>
        <v>1182</v>
      </c>
      <c r="H267" s="53">
        <f t="shared" ref="H267:I267" si="140">H268+H270+H269</f>
        <v>0</v>
      </c>
      <c r="I267" s="53">
        <f t="shared" si="140"/>
        <v>1182</v>
      </c>
      <c r="J267" s="53">
        <f>J268+J270+J269</f>
        <v>1229</v>
      </c>
      <c r="K267" s="53">
        <f t="shared" ref="K267:L267" si="141">K268+K270+K269</f>
        <v>0</v>
      </c>
      <c r="L267" s="53">
        <f t="shared" si="141"/>
        <v>1229</v>
      </c>
    </row>
    <row r="268" spans="1:12" x14ac:dyDescent="0.2">
      <c r="A268" s="44" t="s">
        <v>66</v>
      </c>
      <c r="B268" s="45">
        <v>650</v>
      </c>
      <c r="C268" s="46">
        <v>8</v>
      </c>
      <c r="D268" s="46">
        <v>1</v>
      </c>
      <c r="E268" s="47" t="s">
        <v>178</v>
      </c>
      <c r="F268" s="48">
        <v>111</v>
      </c>
      <c r="G268" s="86">
        <v>908</v>
      </c>
      <c r="H268" s="86">
        <v>0</v>
      </c>
      <c r="I268" s="86">
        <f>G268+H268</f>
        <v>908</v>
      </c>
      <c r="J268" s="86">
        <v>944</v>
      </c>
      <c r="K268" s="86">
        <v>0</v>
      </c>
      <c r="L268" s="86">
        <f>J268+K268</f>
        <v>944</v>
      </c>
    </row>
    <row r="269" spans="1:12" ht="22.5" x14ac:dyDescent="0.2">
      <c r="A269" s="44" t="s">
        <v>38</v>
      </c>
      <c r="B269" s="45">
        <v>650</v>
      </c>
      <c r="C269" s="46">
        <v>8</v>
      </c>
      <c r="D269" s="46">
        <v>1</v>
      </c>
      <c r="E269" s="47" t="s">
        <v>178</v>
      </c>
      <c r="F269" s="48">
        <v>112</v>
      </c>
      <c r="G269" s="86">
        <v>0</v>
      </c>
      <c r="H269" s="86">
        <v>0</v>
      </c>
      <c r="I269" s="86">
        <f>G269+H269</f>
        <v>0</v>
      </c>
      <c r="J269" s="86">
        <v>0</v>
      </c>
      <c r="K269" s="86">
        <v>0</v>
      </c>
      <c r="L269" s="86">
        <f>J269+K269</f>
        <v>0</v>
      </c>
    </row>
    <row r="270" spans="1:12" ht="33.75" x14ac:dyDescent="0.2">
      <c r="A270" s="44" t="s">
        <v>67</v>
      </c>
      <c r="B270" s="45">
        <v>650</v>
      </c>
      <c r="C270" s="46">
        <v>8</v>
      </c>
      <c r="D270" s="46">
        <v>1</v>
      </c>
      <c r="E270" s="47" t="s">
        <v>178</v>
      </c>
      <c r="F270" s="48">
        <v>119</v>
      </c>
      <c r="G270" s="86">
        <v>274</v>
      </c>
      <c r="H270" s="86">
        <v>0</v>
      </c>
      <c r="I270" s="86">
        <f>G270+H270</f>
        <v>274</v>
      </c>
      <c r="J270" s="86">
        <v>285</v>
      </c>
      <c r="K270" s="86">
        <v>0</v>
      </c>
      <c r="L270" s="86">
        <f>J270+K270</f>
        <v>285</v>
      </c>
    </row>
    <row r="271" spans="1:12" ht="22.5" x14ac:dyDescent="0.2">
      <c r="A271" s="44" t="s">
        <v>71</v>
      </c>
      <c r="B271" s="45">
        <v>650</v>
      </c>
      <c r="C271" s="46">
        <v>8</v>
      </c>
      <c r="D271" s="46">
        <v>1</v>
      </c>
      <c r="E271" s="47" t="s">
        <v>178</v>
      </c>
      <c r="F271" s="48" t="s">
        <v>43</v>
      </c>
      <c r="G271" s="49">
        <f>G272</f>
        <v>99</v>
      </c>
      <c r="H271" s="49">
        <f t="shared" ref="H271:I272" si="142">H272</f>
        <v>0</v>
      </c>
      <c r="I271" s="49">
        <f t="shared" si="142"/>
        <v>99</v>
      </c>
      <c r="J271" s="49">
        <f>J272</f>
        <v>75</v>
      </c>
      <c r="K271" s="49">
        <f t="shared" ref="K271:L272" si="143">K272</f>
        <v>0</v>
      </c>
      <c r="L271" s="49">
        <f t="shared" si="143"/>
        <v>75</v>
      </c>
    </row>
    <row r="272" spans="1:12" ht="22.5" x14ac:dyDescent="0.2">
      <c r="A272" s="44" t="s">
        <v>44</v>
      </c>
      <c r="B272" s="45">
        <v>650</v>
      </c>
      <c r="C272" s="46">
        <v>8</v>
      </c>
      <c r="D272" s="46">
        <v>1</v>
      </c>
      <c r="E272" s="47" t="s">
        <v>178</v>
      </c>
      <c r="F272" s="48" t="s">
        <v>45</v>
      </c>
      <c r="G272" s="49">
        <f>G273</f>
        <v>99</v>
      </c>
      <c r="H272" s="49">
        <f t="shared" si="142"/>
        <v>0</v>
      </c>
      <c r="I272" s="49">
        <f t="shared" si="142"/>
        <v>99</v>
      </c>
      <c r="J272" s="49">
        <f>J273</f>
        <v>75</v>
      </c>
      <c r="K272" s="49">
        <f t="shared" si="143"/>
        <v>0</v>
      </c>
      <c r="L272" s="49">
        <f t="shared" si="143"/>
        <v>75</v>
      </c>
    </row>
    <row r="273" spans="1:12" x14ac:dyDescent="0.2">
      <c r="A273" s="44" t="s">
        <v>160</v>
      </c>
      <c r="B273" s="45" t="s">
        <v>135</v>
      </c>
      <c r="C273" s="46">
        <v>8</v>
      </c>
      <c r="D273" s="46">
        <v>1</v>
      </c>
      <c r="E273" s="47" t="s">
        <v>178</v>
      </c>
      <c r="F273" s="81">
        <v>247</v>
      </c>
      <c r="G273" s="87">
        <v>99</v>
      </c>
      <c r="H273" s="87">
        <v>0</v>
      </c>
      <c r="I273" s="87">
        <f>G273+H273</f>
        <v>99</v>
      </c>
      <c r="J273" s="53">
        <v>75</v>
      </c>
      <c r="K273" s="53">
        <v>0</v>
      </c>
      <c r="L273" s="53">
        <f>J273+K273</f>
        <v>75</v>
      </c>
    </row>
    <row r="274" spans="1:12" ht="22.5" x14ac:dyDescent="0.2">
      <c r="A274" s="52" t="s">
        <v>180</v>
      </c>
      <c r="B274" s="45">
        <v>650</v>
      </c>
      <c r="C274" s="46">
        <v>8</v>
      </c>
      <c r="D274" s="46">
        <v>1</v>
      </c>
      <c r="E274" s="47" t="s">
        <v>179</v>
      </c>
      <c r="F274" s="48" t="s">
        <v>42</v>
      </c>
      <c r="G274" s="53">
        <f t="shared" ref="G274:L277" si="144">G275</f>
        <v>0</v>
      </c>
      <c r="H274" s="53">
        <f t="shared" si="144"/>
        <v>30</v>
      </c>
      <c r="I274" s="53">
        <f t="shared" si="144"/>
        <v>30</v>
      </c>
      <c r="J274" s="53">
        <f t="shared" si="144"/>
        <v>0</v>
      </c>
      <c r="K274" s="53">
        <f t="shared" si="144"/>
        <v>30</v>
      </c>
      <c r="L274" s="53">
        <f t="shared" si="144"/>
        <v>30</v>
      </c>
    </row>
    <row r="275" spans="1:12" ht="22.5" x14ac:dyDescent="0.2">
      <c r="A275" s="44" t="s">
        <v>121</v>
      </c>
      <c r="B275" s="45">
        <v>650</v>
      </c>
      <c r="C275" s="46">
        <v>8</v>
      </c>
      <c r="D275" s="46">
        <v>1</v>
      </c>
      <c r="E275" s="57">
        <v>7841200590</v>
      </c>
      <c r="F275" s="48"/>
      <c r="G275" s="53">
        <f t="shared" si="144"/>
        <v>0</v>
      </c>
      <c r="H275" s="53">
        <f t="shared" si="144"/>
        <v>30</v>
      </c>
      <c r="I275" s="53">
        <f t="shared" si="144"/>
        <v>30</v>
      </c>
      <c r="J275" s="53">
        <f t="shared" si="144"/>
        <v>0</v>
      </c>
      <c r="K275" s="53">
        <f t="shared" si="144"/>
        <v>30</v>
      </c>
      <c r="L275" s="53">
        <f t="shared" si="144"/>
        <v>30</v>
      </c>
    </row>
    <row r="276" spans="1:12" ht="22.5" x14ac:dyDescent="0.2">
      <c r="A276" s="44" t="s">
        <v>71</v>
      </c>
      <c r="B276" s="45">
        <v>650</v>
      </c>
      <c r="C276" s="46">
        <v>8</v>
      </c>
      <c r="D276" s="46">
        <v>1</v>
      </c>
      <c r="E276" s="57">
        <v>7841200590</v>
      </c>
      <c r="F276" s="48">
        <v>200</v>
      </c>
      <c r="G276" s="53">
        <f t="shared" si="144"/>
        <v>0</v>
      </c>
      <c r="H276" s="53">
        <f t="shared" si="144"/>
        <v>30</v>
      </c>
      <c r="I276" s="53">
        <f t="shared" si="144"/>
        <v>30</v>
      </c>
      <c r="J276" s="53">
        <f t="shared" si="144"/>
        <v>0</v>
      </c>
      <c r="K276" s="53">
        <f t="shared" si="144"/>
        <v>30</v>
      </c>
      <c r="L276" s="53">
        <f t="shared" si="144"/>
        <v>30</v>
      </c>
    </row>
    <row r="277" spans="1:12" ht="22.5" x14ac:dyDescent="0.2">
      <c r="A277" s="44" t="s">
        <v>44</v>
      </c>
      <c r="B277" s="45">
        <v>650</v>
      </c>
      <c r="C277" s="46">
        <v>8</v>
      </c>
      <c r="D277" s="46">
        <v>1</v>
      </c>
      <c r="E277" s="57">
        <v>7841200590</v>
      </c>
      <c r="F277" s="48">
        <v>240</v>
      </c>
      <c r="G277" s="53">
        <f t="shared" si="144"/>
        <v>0</v>
      </c>
      <c r="H277" s="53">
        <f t="shared" si="144"/>
        <v>30</v>
      </c>
      <c r="I277" s="53">
        <f t="shared" si="144"/>
        <v>30</v>
      </c>
      <c r="J277" s="53">
        <f t="shared" si="144"/>
        <v>0</v>
      </c>
      <c r="K277" s="53">
        <f t="shared" si="144"/>
        <v>30</v>
      </c>
      <c r="L277" s="53">
        <f t="shared" si="144"/>
        <v>30</v>
      </c>
    </row>
    <row r="278" spans="1:12" ht="22.5" x14ac:dyDescent="0.2">
      <c r="A278" s="44" t="s">
        <v>36</v>
      </c>
      <c r="B278" s="45">
        <v>650</v>
      </c>
      <c r="C278" s="46">
        <v>8</v>
      </c>
      <c r="D278" s="46">
        <v>1</v>
      </c>
      <c r="E278" s="57">
        <v>7841200590</v>
      </c>
      <c r="F278" s="48">
        <v>244</v>
      </c>
      <c r="G278" s="87">
        <v>0</v>
      </c>
      <c r="H278" s="87">
        <v>30</v>
      </c>
      <c r="I278" s="87">
        <f>G278+H278</f>
        <v>30</v>
      </c>
      <c r="J278" s="87">
        <v>0</v>
      </c>
      <c r="K278" s="87">
        <v>30</v>
      </c>
      <c r="L278" s="87">
        <f>J278+K278</f>
        <v>30</v>
      </c>
    </row>
    <row r="279" spans="1:12" x14ac:dyDescent="0.2">
      <c r="A279" s="125" t="s">
        <v>33</v>
      </c>
      <c r="B279" s="126">
        <v>650</v>
      </c>
      <c r="C279" s="127">
        <v>11</v>
      </c>
      <c r="D279" s="127">
        <v>0</v>
      </c>
      <c r="E279" s="128" t="s">
        <v>42</v>
      </c>
      <c r="F279" s="129" t="s">
        <v>42</v>
      </c>
      <c r="G279" s="130">
        <f t="shared" ref="G279:L283" si="145">G280</f>
        <v>10287.9</v>
      </c>
      <c r="H279" s="130">
        <f t="shared" si="145"/>
        <v>0</v>
      </c>
      <c r="I279" s="130">
        <f t="shared" si="145"/>
        <v>10287.9</v>
      </c>
      <c r="J279" s="130">
        <f t="shared" si="145"/>
        <v>10284</v>
      </c>
      <c r="K279" s="130">
        <f t="shared" si="145"/>
        <v>0</v>
      </c>
      <c r="L279" s="130">
        <f t="shared" si="145"/>
        <v>10284</v>
      </c>
    </row>
    <row r="280" spans="1:12" x14ac:dyDescent="0.2">
      <c r="A280" s="70" t="s">
        <v>19</v>
      </c>
      <c r="B280" s="113">
        <v>650</v>
      </c>
      <c r="C280" s="114">
        <v>11</v>
      </c>
      <c r="D280" s="114">
        <v>1</v>
      </c>
      <c r="E280" s="71" t="s">
        <v>42</v>
      </c>
      <c r="F280" s="72" t="s">
        <v>42</v>
      </c>
      <c r="G280" s="62">
        <f t="shared" si="145"/>
        <v>10287.9</v>
      </c>
      <c r="H280" s="62">
        <f t="shared" si="145"/>
        <v>0</v>
      </c>
      <c r="I280" s="62">
        <f t="shared" si="145"/>
        <v>10287.9</v>
      </c>
      <c r="J280" s="62">
        <f t="shared" si="145"/>
        <v>10284</v>
      </c>
      <c r="K280" s="62">
        <f t="shared" si="145"/>
        <v>0</v>
      </c>
      <c r="L280" s="62">
        <f t="shared" si="145"/>
        <v>10284</v>
      </c>
    </row>
    <row r="281" spans="1:12" ht="33.75" x14ac:dyDescent="0.2">
      <c r="A281" s="138" t="s">
        <v>279</v>
      </c>
      <c r="B281" s="100">
        <v>650</v>
      </c>
      <c r="C281" s="101">
        <v>11</v>
      </c>
      <c r="D281" s="101">
        <v>1</v>
      </c>
      <c r="E281" s="102" t="s">
        <v>118</v>
      </c>
      <c r="F281" s="103" t="s">
        <v>42</v>
      </c>
      <c r="G281" s="123">
        <f t="shared" si="145"/>
        <v>10287.9</v>
      </c>
      <c r="H281" s="123">
        <f t="shared" si="145"/>
        <v>0</v>
      </c>
      <c r="I281" s="123">
        <f t="shared" si="145"/>
        <v>10287.9</v>
      </c>
      <c r="J281" s="123">
        <f t="shared" si="145"/>
        <v>10284</v>
      </c>
      <c r="K281" s="123">
        <f t="shared" si="145"/>
        <v>0</v>
      </c>
      <c r="L281" s="123">
        <f t="shared" si="145"/>
        <v>10284</v>
      </c>
    </row>
    <row r="282" spans="1:12" x14ac:dyDescent="0.2">
      <c r="A282" s="105" t="s">
        <v>214</v>
      </c>
      <c r="B282" s="45">
        <v>650</v>
      </c>
      <c r="C282" s="46">
        <v>11</v>
      </c>
      <c r="D282" s="46">
        <v>1</v>
      </c>
      <c r="E282" s="47" t="s">
        <v>181</v>
      </c>
      <c r="F282" s="48" t="s">
        <v>42</v>
      </c>
      <c r="G282" s="49">
        <f t="shared" si="145"/>
        <v>10287.9</v>
      </c>
      <c r="H282" s="49">
        <f t="shared" si="145"/>
        <v>0</v>
      </c>
      <c r="I282" s="49">
        <f t="shared" si="145"/>
        <v>10287.9</v>
      </c>
      <c r="J282" s="49">
        <f t="shared" si="145"/>
        <v>10284</v>
      </c>
      <c r="K282" s="49">
        <f t="shared" si="145"/>
        <v>0</v>
      </c>
      <c r="L282" s="49">
        <f t="shared" si="145"/>
        <v>10284</v>
      </c>
    </row>
    <row r="283" spans="1:12" ht="33.75" x14ac:dyDescent="0.2">
      <c r="A283" s="52" t="s">
        <v>182</v>
      </c>
      <c r="B283" s="45">
        <v>650</v>
      </c>
      <c r="C283" s="46">
        <v>11</v>
      </c>
      <c r="D283" s="46">
        <v>1</v>
      </c>
      <c r="E283" s="47" t="s">
        <v>183</v>
      </c>
      <c r="F283" s="48"/>
      <c r="G283" s="49">
        <f t="shared" si="145"/>
        <v>10287.9</v>
      </c>
      <c r="H283" s="49">
        <f t="shared" si="145"/>
        <v>0</v>
      </c>
      <c r="I283" s="49">
        <f t="shared" si="145"/>
        <v>10287.9</v>
      </c>
      <c r="J283" s="49">
        <f t="shared" si="145"/>
        <v>10284</v>
      </c>
      <c r="K283" s="49">
        <f t="shared" si="145"/>
        <v>0</v>
      </c>
      <c r="L283" s="49">
        <f t="shared" si="145"/>
        <v>10284</v>
      </c>
    </row>
    <row r="284" spans="1:12" ht="22.5" x14ac:dyDescent="0.2">
      <c r="A284" s="52" t="s">
        <v>121</v>
      </c>
      <c r="B284" s="45">
        <v>650</v>
      </c>
      <c r="C284" s="46">
        <v>11</v>
      </c>
      <c r="D284" s="46">
        <v>1</v>
      </c>
      <c r="E284" s="47" t="s">
        <v>184</v>
      </c>
      <c r="F284" s="48" t="s">
        <v>42</v>
      </c>
      <c r="G284" s="49">
        <f>G285+G290+G294</f>
        <v>10287.9</v>
      </c>
      <c r="H284" s="49">
        <f t="shared" ref="H284:I284" si="146">H285+H290+H294</f>
        <v>0</v>
      </c>
      <c r="I284" s="49">
        <f t="shared" si="146"/>
        <v>10287.9</v>
      </c>
      <c r="J284" s="49">
        <f>J285+J290+J294</f>
        <v>10284</v>
      </c>
      <c r="K284" s="49">
        <f t="shared" ref="K284:L284" si="147">K285+K290+K294</f>
        <v>0</v>
      </c>
      <c r="L284" s="49">
        <f t="shared" si="147"/>
        <v>10284</v>
      </c>
    </row>
    <row r="285" spans="1:12" ht="45" x14ac:dyDescent="0.2">
      <c r="A285" s="44" t="s">
        <v>46</v>
      </c>
      <c r="B285" s="45">
        <v>650</v>
      </c>
      <c r="C285" s="46">
        <v>11</v>
      </c>
      <c r="D285" s="46">
        <v>1</v>
      </c>
      <c r="E285" s="47" t="s">
        <v>184</v>
      </c>
      <c r="F285" s="48" t="s">
        <v>47</v>
      </c>
      <c r="G285" s="49">
        <f>G286</f>
        <v>9407.9</v>
      </c>
      <c r="H285" s="49">
        <f t="shared" ref="H285:I285" si="148">H286</f>
        <v>0</v>
      </c>
      <c r="I285" s="49">
        <f t="shared" si="148"/>
        <v>9407.9</v>
      </c>
      <c r="J285" s="49">
        <f>J286</f>
        <v>9681</v>
      </c>
      <c r="K285" s="49">
        <f t="shared" ref="K285:L285" si="149">K286</f>
        <v>0</v>
      </c>
      <c r="L285" s="49">
        <f t="shared" si="149"/>
        <v>9681</v>
      </c>
    </row>
    <row r="286" spans="1:12" x14ac:dyDescent="0.2">
      <c r="A286" s="44" t="s">
        <v>48</v>
      </c>
      <c r="B286" s="45">
        <v>650</v>
      </c>
      <c r="C286" s="46">
        <v>11</v>
      </c>
      <c r="D286" s="46">
        <v>1</v>
      </c>
      <c r="E286" s="47" t="s">
        <v>184</v>
      </c>
      <c r="F286" s="48" t="s">
        <v>49</v>
      </c>
      <c r="G286" s="53">
        <f>G287+G288+G289</f>
        <v>9407.9</v>
      </c>
      <c r="H286" s="53">
        <f t="shared" ref="H286:I286" si="150">H287+H288+H289</f>
        <v>0</v>
      </c>
      <c r="I286" s="53">
        <f t="shared" si="150"/>
        <v>9407.9</v>
      </c>
      <c r="J286" s="53">
        <f>J287+J288+J289</f>
        <v>9681</v>
      </c>
      <c r="K286" s="53">
        <f t="shared" ref="K286:L286" si="151">K287+K288+K289</f>
        <v>0</v>
      </c>
      <c r="L286" s="53">
        <f t="shared" si="151"/>
        <v>9681</v>
      </c>
    </row>
    <row r="287" spans="1:12" x14ac:dyDescent="0.2">
      <c r="A287" s="44" t="s">
        <v>66</v>
      </c>
      <c r="B287" s="45">
        <v>650</v>
      </c>
      <c r="C287" s="46">
        <v>11</v>
      </c>
      <c r="D287" s="46">
        <v>1</v>
      </c>
      <c r="E287" s="47" t="s">
        <v>184</v>
      </c>
      <c r="F287" s="48">
        <v>111</v>
      </c>
      <c r="G287" s="86">
        <v>7387</v>
      </c>
      <c r="H287" s="86">
        <v>0</v>
      </c>
      <c r="I287" s="86">
        <f>G287+H287</f>
        <v>7387</v>
      </c>
      <c r="J287" s="86">
        <v>7682</v>
      </c>
      <c r="K287" s="86">
        <v>0</v>
      </c>
      <c r="L287" s="86">
        <f>J287+K287</f>
        <v>7682</v>
      </c>
    </row>
    <row r="288" spans="1:12" ht="22.5" x14ac:dyDescent="0.2">
      <c r="A288" s="44" t="s">
        <v>38</v>
      </c>
      <c r="B288" s="45">
        <v>650</v>
      </c>
      <c r="C288" s="46">
        <v>11</v>
      </c>
      <c r="D288" s="46">
        <v>1</v>
      </c>
      <c r="E288" s="47" t="s">
        <v>184</v>
      </c>
      <c r="F288" s="48">
        <v>112</v>
      </c>
      <c r="G288" s="86">
        <v>0</v>
      </c>
      <c r="H288" s="86">
        <v>0</v>
      </c>
      <c r="I288" s="86">
        <f>G288+H288</f>
        <v>0</v>
      </c>
      <c r="J288" s="49">
        <v>0</v>
      </c>
      <c r="K288" s="49">
        <v>0</v>
      </c>
      <c r="L288" s="49">
        <f>J288+K288</f>
        <v>0</v>
      </c>
    </row>
    <row r="289" spans="1:12" ht="33.75" x14ac:dyDescent="0.2">
      <c r="A289" s="44" t="s">
        <v>67</v>
      </c>
      <c r="B289" s="45">
        <v>650</v>
      </c>
      <c r="C289" s="46">
        <v>11</v>
      </c>
      <c r="D289" s="46">
        <v>1</v>
      </c>
      <c r="E289" s="47" t="s">
        <v>184</v>
      </c>
      <c r="F289" s="48">
        <v>119</v>
      </c>
      <c r="G289" s="86">
        <v>2020.9</v>
      </c>
      <c r="H289" s="86">
        <v>0</v>
      </c>
      <c r="I289" s="86">
        <f>G289+H289</f>
        <v>2020.9</v>
      </c>
      <c r="J289" s="86">
        <v>1999</v>
      </c>
      <c r="K289" s="86">
        <v>0</v>
      </c>
      <c r="L289" s="86">
        <f>J289+K289</f>
        <v>1999</v>
      </c>
    </row>
    <row r="290" spans="1:12" ht="22.5" x14ac:dyDescent="0.2">
      <c r="A290" s="44" t="s">
        <v>71</v>
      </c>
      <c r="B290" s="45">
        <v>650</v>
      </c>
      <c r="C290" s="46">
        <v>11</v>
      </c>
      <c r="D290" s="46">
        <v>1</v>
      </c>
      <c r="E290" s="47" t="s">
        <v>184</v>
      </c>
      <c r="F290" s="48" t="s">
        <v>43</v>
      </c>
      <c r="G290" s="53">
        <f>G291</f>
        <v>880</v>
      </c>
      <c r="H290" s="53">
        <f t="shared" ref="H290:I290" si="152">H291</f>
        <v>0</v>
      </c>
      <c r="I290" s="53">
        <f t="shared" si="152"/>
        <v>880</v>
      </c>
      <c r="J290" s="53">
        <f>J291</f>
        <v>603</v>
      </c>
      <c r="K290" s="53">
        <f t="shared" ref="K290:L290" si="153">K291</f>
        <v>0</v>
      </c>
      <c r="L290" s="53">
        <f t="shared" si="153"/>
        <v>603</v>
      </c>
    </row>
    <row r="291" spans="1:12" ht="22.5" x14ac:dyDescent="0.2">
      <c r="A291" s="44" t="s">
        <v>44</v>
      </c>
      <c r="B291" s="45">
        <v>650</v>
      </c>
      <c r="C291" s="46">
        <v>11</v>
      </c>
      <c r="D291" s="46">
        <v>1</v>
      </c>
      <c r="E291" s="47" t="s">
        <v>184</v>
      </c>
      <c r="F291" s="48" t="s">
        <v>45</v>
      </c>
      <c r="G291" s="53">
        <f>G292+G293</f>
        <v>880</v>
      </c>
      <c r="H291" s="53">
        <f t="shared" ref="H291:I291" si="154">H292+H293</f>
        <v>0</v>
      </c>
      <c r="I291" s="53">
        <f t="shared" si="154"/>
        <v>880</v>
      </c>
      <c r="J291" s="53">
        <f>J292+J293</f>
        <v>603</v>
      </c>
      <c r="K291" s="53">
        <f t="shared" ref="K291:L291" si="155">K292+K293</f>
        <v>0</v>
      </c>
      <c r="L291" s="53">
        <f t="shared" si="155"/>
        <v>603</v>
      </c>
    </row>
    <row r="292" spans="1:12" ht="22.5" x14ac:dyDescent="0.2">
      <c r="A292" s="44" t="s">
        <v>36</v>
      </c>
      <c r="B292" s="45">
        <v>650</v>
      </c>
      <c r="C292" s="46">
        <v>11</v>
      </c>
      <c r="D292" s="46">
        <v>1</v>
      </c>
      <c r="E292" s="47" t="s">
        <v>184</v>
      </c>
      <c r="F292" s="48">
        <v>244</v>
      </c>
      <c r="G292" s="87">
        <v>0</v>
      </c>
      <c r="H292" s="87">
        <v>0</v>
      </c>
      <c r="I292" s="87">
        <f>G292+H292</f>
        <v>0</v>
      </c>
      <c r="J292" s="87">
        <v>0</v>
      </c>
      <c r="K292" s="87">
        <v>0</v>
      </c>
      <c r="L292" s="87">
        <f>J292+K292</f>
        <v>0</v>
      </c>
    </row>
    <row r="293" spans="1:12" x14ac:dyDescent="0.2">
      <c r="A293" s="44" t="s">
        <v>160</v>
      </c>
      <c r="B293" s="45">
        <v>650</v>
      </c>
      <c r="C293" s="46">
        <v>11</v>
      </c>
      <c r="D293" s="46">
        <v>1</v>
      </c>
      <c r="E293" s="47" t="s">
        <v>184</v>
      </c>
      <c r="F293" s="48">
        <v>247</v>
      </c>
      <c r="G293" s="87">
        <v>880</v>
      </c>
      <c r="H293" s="87">
        <v>0</v>
      </c>
      <c r="I293" s="87">
        <f>G293+H293</f>
        <v>880</v>
      </c>
      <c r="J293" s="87">
        <v>603</v>
      </c>
      <c r="K293" s="87">
        <v>0</v>
      </c>
      <c r="L293" s="87">
        <f>J293+K293</f>
        <v>603</v>
      </c>
    </row>
    <row r="294" spans="1:12" x14ac:dyDescent="0.2">
      <c r="A294" s="44" t="s">
        <v>52</v>
      </c>
      <c r="B294" s="45">
        <v>650</v>
      </c>
      <c r="C294" s="46">
        <v>11</v>
      </c>
      <c r="D294" s="46">
        <v>1</v>
      </c>
      <c r="E294" s="47" t="s">
        <v>184</v>
      </c>
      <c r="F294" s="48" t="s">
        <v>53</v>
      </c>
      <c r="G294" s="53">
        <f>G295</f>
        <v>0</v>
      </c>
      <c r="H294" s="53">
        <f t="shared" ref="H294:I295" si="156">H295</f>
        <v>0</v>
      </c>
      <c r="I294" s="53">
        <f t="shared" si="156"/>
        <v>0</v>
      </c>
      <c r="J294" s="53">
        <f>J295</f>
        <v>0</v>
      </c>
      <c r="K294" s="53">
        <f t="shared" ref="K294:L295" si="157">K295</f>
        <v>0</v>
      </c>
      <c r="L294" s="53">
        <f t="shared" si="157"/>
        <v>0</v>
      </c>
    </row>
    <row r="295" spans="1:12" x14ac:dyDescent="0.2">
      <c r="A295" s="44" t="s">
        <v>54</v>
      </c>
      <c r="B295" s="45">
        <v>650</v>
      </c>
      <c r="C295" s="46">
        <v>11</v>
      </c>
      <c r="D295" s="46">
        <v>1</v>
      </c>
      <c r="E295" s="47" t="s">
        <v>184</v>
      </c>
      <c r="F295" s="48" t="s">
        <v>55</v>
      </c>
      <c r="G295" s="53">
        <f>G296</f>
        <v>0</v>
      </c>
      <c r="H295" s="53">
        <f t="shared" si="156"/>
        <v>0</v>
      </c>
      <c r="I295" s="53">
        <f t="shared" si="156"/>
        <v>0</v>
      </c>
      <c r="J295" s="53">
        <f>J296</f>
        <v>0</v>
      </c>
      <c r="K295" s="53">
        <f t="shared" si="157"/>
        <v>0</v>
      </c>
      <c r="L295" s="53">
        <f t="shared" si="157"/>
        <v>0</v>
      </c>
    </row>
    <row r="296" spans="1:12" x14ac:dyDescent="0.2">
      <c r="A296" s="44" t="s">
        <v>153</v>
      </c>
      <c r="B296" s="45">
        <v>650</v>
      </c>
      <c r="C296" s="46">
        <v>11</v>
      </c>
      <c r="D296" s="46">
        <v>1</v>
      </c>
      <c r="E296" s="47" t="s">
        <v>184</v>
      </c>
      <c r="F296" s="48">
        <v>853</v>
      </c>
      <c r="G296" s="87">
        <v>0</v>
      </c>
      <c r="H296" s="87">
        <v>0</v>
      </c>
      <c r="I296" s="87">
        <f>G296+H296</f>
        <v>0</v>
      </c>
      <c r="J296" s="87">
        <v>0</v>
      </c>
      <c r="K296" s="87">
        <v>0</v>
      </c>
      <c r="L296" s="87">
        <f>J296+K296</f>
        <v>0</v>
      </c>
    </row>
    <row r="297" spans="1:12" x14ac:dyDescent="0.2">
      <c r="A297" s="135" t="s">
        <v>70</v>
      </c>
      <c r="B297" s="136"/>
      <c r="C297" s="136"/>
      <c r="D297" s="136"/>
      <c r="E297" s="137"/>
      <c r="F297" s="136" t="s">
        <v>73</v>
      </c>
      <c r="G297" s="133">
        <f>G279+G251+G242+G198+G149+G110+G101+G8</f>
        <v>45175.399999999994</v>
      </c>
      <c r="H297" s="133">
        <f t="shared" ref="H297:I297" si="158">H279+H251+H242+H198+H149+H110+H101+H8</f>
        <v>0</v>
      </c>
      <c r="I297" s="133">
        <f t="shared" si="158"/>
        <v>45054.400000000001</v>
      </c>
      <c r="J297" s="133">
        <f>J279+J251+J242+J198+J149+J110+J101+J8</f>
        <v>47596.7</v>
      </c>
      <c r="K297" s="133">
        <f t="shared" ref="K297:L297" si="159">K279+K251+K242+K198+K149+K110+K101+K8</f>
        <v>0</v>
      </c>
      <c r="L297" s="133">
        <f t="shared" si="159"/>
        <v>47596.7</v>
      </c>
    </row>
    <row r="298" spans="1:12" x14ac:dyDescent="0.2">
      <c r="G298" s="88"/>
      <c r="H298" s="88"/>
      <c r="I298" s="88"/>
      <c r="J298" s="88"/>
      <c r="K298" s="88"/>
      <c r="L298" s="88"/>
    </row>
    <row r="299" spans="1:12" x14ac:dyDescent="0.2">
      <c r="G299" s="88"/>
      <c r="H299" s="88"/>
      <c r="I299" s="88"/>
      <c r="J299" s="88"/>
      <c r="K299" s="88"/>
      <c r="L299" s="88"/>
    </row>
    <row r="301" spans="1:12" x14ac:dyDescent="0.2">
      <c r="G301" s="89">
        <f>'[1]доходы 25-26'!C46</f>
        <v>45175.399999999994</v>
      </c>
      <c r="H301" s="89"/>
      <c r="I301" s="89"/>
      <c r="J301" s="26">
        <f>'[1]доходы 25-26'!D46</f>
        <v>47596.7</v>
      </c>
    </row>
    <row r="302" spans="1:12" x14ac:dyDescent="0.2">
      <c r="C302" s="214"/>
    </row>
    <row r="303" spans="1:12" x14ac:dyDescent="0.2">
      <c r="G303" s="89"/>
      <c r="H303" s="89"/>
      <c r="I303" s="89"/>
      <c r="J303" s="89"/>
      <c r="K303" s="89"/>
      <c r="L303" s="89"/>
    </row>
  </sheetData>
  <mergeCells count="10">
    <mergeCell ref="G1:L1"/>
    <mergeCell ref="G2:J2"/>
    <mergeCell ref="A3:J3"/>
    <mergeCell ref="A6:A7"/>
    <mergeCell ref="B6:B7"/>
    <mergeCell ref="C6:C7"/>
    <mergeCell ref="D6:D7"/>
    <mergeCell ref="E6:E7"/>
    <mergeCell ref="F6:F7"/>
    <mergeCell ref="G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расходы  2024</vt:lpstr>
      <vt:lpstr>программы 2024 </vt:lpstr>
      <vt:lpstr>разделы 2024</vt:lpstr>
      <vt:lpstr>расходы по структуре 2024</vt:lpstr>
      <vt:lpstr>ДФ 2024</vt:lpstr>
      <vt:lpstr>дефицит 2024</vt:lpstr>
      <vt:lpstr>Расходы 25-26</vt:lpstr>
      <vt:lpstr>Программы 25-26</vt:lpstr>
      <vt:lpstr>Расходы по структуре 25-26</vt:lpstr>
      <vt:lpstr>Полномочия 2024</vt:lpstr>
      <vt:lpstr>'разделы 2024'!Область_печати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2023-12-22T07:52:35Z</cp:lastPrinted>
  <dcterms:created xsi:type="dcterms:W3CDTF">2013-11-27T09:07:44Z</dcterms:created>
  <dcterms:modified xsi:type="dcterms:W3CDTF">2024-02-08T09:14:58Z</dcterms:modified>
</cp:coreProperties>
</file>